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ben.chant\OneDrive - Kroll\Desktop\"/>
    </mc:Choice>
  </mc:AlternateContent>
  <xr:revisionPtr revIDLastSave="0" documentId="8_{4B51C65F-A14B-47E5-82D6-B8C0387CF367}" xr6:coauthVersionLast="47" xr6:coauthVersionMax="47" xr10:uidLastSave="{00000000-0000-0000-0000-000000000000}"/>
  <bookViews>
    <workbookView xWindow="-110" yWindow="-110" windowWidth="19420" windowHeight="10420" tabRatio="778" xr2:uid="{00000000-000D-0000-FFFF-FFFF00000000}"/>
  </bookViews>
  <sheets>
    <sheet name="Start Here - Overview" sheetId="59" r:id="rId1"/>
    <sheet name="Option 1a " sheetId="9" r:id="rId2"/>
    <sheet name="Consolidated TTPs" sheetId="18" state="hidden" r:id="rId3"/>
    <sheet name="techniques" sheetId="29" state="hidden" r:id="rId4"/>
    <sheet name="Option 1b" sheetId="19" r:id="rId5"/>
    <sheet name="Option 1c" sheetId="20" r:id="rId6"/>
    <sheet name="Option 1d" sheetId="13" r:id="rId7"/>
    <sheet name="Step1-ATT&amp;CK-CurrentCoverage" sheetId="55" r:id="rId8"/>
    <sheet name="Option 2a" sheetId="24" r:id="rId9"/>
    <sheet name="Option 2b" sheetId="17" r:id="rId10"/>
    <sheet name="Option 2c" sheetId="26" r:id="rId11"/>
    <sheet name="Option 2d" sheetId="25" r:id="rId12"/>
    <sheet name="Option 2e" sheetId="60" r:id="rId13"/>
    <sheet name="Option 2f" sheetId="61" r:id="rId14"/>
    <sheet name="Step2-ATT&amp;CK-KeyTTPs" sheetId="56" r:id="rId15"/>
    <sheet name="Step3-ATT&amp;CK-GapinCoverage" sheetId="57" r:id="rId16"/>
    <sheet name="Step 4 " sheetId="34" r:id="rId17"/>
    <sheet name="Step 5" sheetId="36" r:id="rId18"/>
    <sheet name="Step5-ATT&amp;CKMap-RenewedCoverage" sheetId="58" r:id="rId19"/>
  </sheets>
  <definedNames>
    <definedName name="_xlnm.Print_Area" localSheetId="0">'Start Here - Overview'!$H$1:$AC$67</definedName>
    <definedName name="S1a_stat">'Option 1a '!$I$8</definedName>
    <definedName name="S1a_ttps">'Option 1a '!$H$5</definedName>
    <definedName name="S1b_stat">'Option 1b'!$I$8</definedName>
    <definedName name="s1b_ttps">'Option 1b'!$H$5</definedName>
    <definedName name="S1c_stat">'Option 1c'!$I$8</definedName>
    <definedName name="S1c_ttps">'Option 1c'!$H$5</definedName>
    <definedName name="S1d_stat">'Option 1d'!$J$8</definedName>
    <definedName name="S1d_ttps">'Option 1d'!$I$5</definedName>
    <definedName name="S2a_stat">'Option 2a'!$I$8</definedName>
    <definedName name="S2a_ttps">'Option 2a'!$H$5</definedName>
    <definedName name="S2b_stat">'Option 2b'!$J$9</definedName>
    <definedName name="S2b_ttps">'Option 2b'!$I$7</definedName>
    <definedName name="S2c_stat">'Option 2c'!$I$7</definedName>
    <definedName name="S2c_ttps">'Option 2c'!$I$5</definedName>
    <definedName name="S2d_stat">'Option 2d'!$I$8</definedName>
    <definedName name="S2d_ttps">'Option 2d'!$H$5</definedName>
    <definedName name="S2e_stat">'Option 2e'!$I$8</definedName>
    <definedName name="S2e_ttps">'Option 2e'!$H$5</definedName>
    <definedName name="S2f_stats">'Option 2f'!$I$8</definedName>
    <definedName name="S2f_ttps">'Option 2f'!$H$5</definedName>
    <definedName name="S3_ttp_count">'Consolidated TTPs'!$S$3</definedName>
    <definedName name="S5_ttps">'Step 4 '!$M$7</definedName>
    <definedName name="Tbl_CurrentCoverage">'Step1-ATT&amp;CK-CurrentCoverage'!$A$2:$AB$169</definedName>
    <definedName name="Tbl_S1CurrentCoverage">#REF!</definedName>
    <definedName name="Tbl_S2PriorityCoverage">#REF!</definedName>
    <definedName name="Tbl_S3GapinCoverage">#REF!</definedName>
    <definedName name="Tbl_Sector">#REF!</definedName>
    <definedName name="Tbl_Step2b">'Option 2b'!$G$13:$L$148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3" l="1" a="1"/>
  <c r="I5" i="13" s="1"/>
  <c r="O3" i="18" a="1"/>
  <c r="O3" i="18" s="1"/>
  <c r="P3" i="18" s="1" a="1"/>
  <c r="P3" i="18" s="1"/>
  <c r="O2" i="18" a="1"/>
  <c r="O2" i="18" s="1"/>
  <c r="P2" i="18" s="1" a="1"/>
  <c r="P2" i="18" s="1"/>
  <c r="H5" i="19" a="1"/>
  <c r="H5" i="19" s="1"/>
  <c r="AA18" i="18"/>
  <c r="AA17" i="18"/>
  <c r="AA16" i="18"/>
  <c r="K54" i="34" l="1"/>
  <c r="K55" i="34"/>
  <c r="K56" i="34"/>
  <c r="K57" i="34"/>
  <c r="K58" i="34"/>
  <c r="K59" i="34"/>
  <c r="K60" i="34"/>
  <c r="K61" i="34"/>
  <c r="K62" i="34"/>
  <c r="K63" i="34"/>
  <c r="K64" i="34"/>
  <c r="K65" i="34"/>
  <c r="K66" i="34"/>
  <c r="K67" i="34"/>
  <c r="K68" i="34"/>
  <c r="K69" i="34"/>
  <c r="K70" i="34"/>
  <c r="K71" i="34"/>
  <c r="K72" i="34"/>
  <c r="K73" i="34"/>
  <c r="K74" i="34"/>
  <c r="K75" i="34"/>
  <c r="K76" i="34"/>
  <c r="K77" i="34"/>
  <c r="K78" i="34"/>
  <c r="K79" i="34"/>
  <c r="K80" i="34"/>
  <c r="K81" i="34"/>
  <c r="K82" i="34"/>
  <c r="K83" i="34"/>
  <c r="K84" i="34"/>
  <c r="K85" i="34"/>
  <c r="K86" i="34"/>
  <c r="K87" i="34"/>
  <c r="K88" i="34"/>
  <c r="K89" i="34"/>
  <c r="K90" i="34"/>
  <c r="K91" i="34"/>
  <c r="K92" i="34"/>
  <c r="K93" i="34"/>
  <c r="K94" i="34"/>
  <c r="K95" i="34"/>
  <c r="K96" i="34"/>
  <c r="K97" i="34"/>
  <c r="K98" i="34"/>
  <c r="K99" i="34"/>
  <c r="K100" i="34"/>
  <c r="K101" i="34"/>
  <c r="K102" i="34"/>
  <c r="K103" i="34"/>
  <c r="K104" i="34"/>
  <c r="K105" i="34"/>
  <c r="K106" i="34"/>
  <c r="K107" i="34"/>
  <c r="K108" i="34"/>
  <c r="K109" i="34"/>
  <c r="K110" i="34"/>
  <c r="K111" i="34"/>
  <c r="K112" i="34"/>
  <c r="K113" i="34"/>
  <c r="K114" i="34"/>
  <c r="K115" i="34"/>
  <c r="K116" i="34"/>
  <c r="K117" i="34"/>
  <c r="K118" i="34"/>
  <c r="K119" i="34"/>
  <c r="K120" i="34"/>
  <c r="K121" i="34"/>
  <c r="K122" i="34"/>
  <c r="K123" i="34"/>
  <c r="K124" i="34"/>
  <c r="K125" i="34"/>
  <c r="K126" i="34"/>
  <c r="K127" i="34"/>
  <c r="K128" i="34"/>
  <c r="K129" i="34"/>
  <c r="K130" i="34"/>
  <c r="K131" i="34"/>
  <c r="K132" i="34"/>
  <c r="K133" i="34"/>
  <c r="K134" i="34"/>
  <c r="K135" i="34"/>
  <c r="K136" i="34"/>
  <c r="K137" i="34"/>
  <c r="K138" i="34"/>
  <c r="K139" i="34"/>
  <c r="K140" i="34"/>
  <c r="K141" i="34"/>
  <c r="K142" i="34"/>
  <c r="K143" i="34"/>
  <c r="K144" i="34"/>
  <c r="K145" i="34"/>
  <c r="K146" i="34"/>
  <c r="K147" i="34"/>
  <c r="K148" i="34"/>
  <c r="K149" i="34"/>
  <c r="K150" i="34"/>
  <c r="K151" i="34"/>
  <c r="K152" i="34"/>
  <c r="K153" i="34"/>
  <c r="K154" i="34"/>
  <c r="K155" i="34"/>
  <c r="K156" i="34"/>
  <c r="K157" i="34"/>
  <c r="K158" i="34"/>
  <c r="K159" i="34"/>
  <c r="K160" i="34"/>
  <c r="K161" i="34"/>
  <c r="K162" i="34"/>
  <c r="K163" i="34"/>
  <c r="K164" i="34"/>
  <c r="K165" i="34"/>
  <c r="K166" i="34"/>
  <c r="K167" i="34"/>
  <c r="K168" i="34"/>
  <c r="K169" i="34"/>
  <c r="K170" i="34"/>
  <c r="K171" i="34"/>
  <c r="K172" i="34"/>
  <c r="K173" i="34"/>
  <c r="K174" i="34"/>
  <c r="K175" i="34"/>
  <c r="K176" i="34"/>
  <c r="K177" i="34"/>
  <c r="K178" i="34"/>
  <c r="K179" i="34"/>
  <c r="K180" i="34"/>
  <c r="K181" i="34"/>
  <c r="K182" i="34"/>
  <c r="K183" i="34"/>
  <c r="K184" i="34"/>
  <c r="K185" i="34"/>
  <c r="K186" i="34"/>
  <c r="K187" i="34"/>
  <c r="K188" i="34"/>
  <c r="K189" i="34"/>
  <c r="K190" i="34"/>
  <c r="K191" i="34"/>
  <c r="K192" i="34"/>
  <c r="K193" i="34"/>
  <c r="K194" i="34"/>
  <c r="K195" i="34"/>
  <c r="K196" i="34"/>
  <c r="K197" i="34"/>
  <c r="K198" i="34"/>
  <c r="K199" i="34"/>
  <c r="K200" i="34"/>
  <c r="K201" i="34"/>
  <c r="K202" i="34"/>
  <c r="K203" i="34"/>
  <c r="K204" i="34"/>
  <c r="K205" i="34"/>
  <c r="K206" i="34"/>
  <c r="K207" i="34"/>
  <c r="K208" i="34"/>
  <c r="K209" i="34"/>
  <c r="K210" i="34"/>
  <c r="K211" i="34"/>
  <c r="K212" i="34"/>
  <c r="K213" i="34"/>
  <c r="K214" i="34"/>
  <c r="K215" i="34"/>
  <c r="K216" i="34"/>
  <c r="K217" i="34"/>
  <c r="K218" i="34"/>
  <c r="K219" i="34"/>
  <c r="K220" i="34"/>
  <c r="K221" i="34"/>
  <c r="K222" i="34"/>
  <c r="K223" i="34"/>
  <c r="K224" i="34"/>
  <c r="K225" i="34"/>
  <c r="K226" i="34"/>
  <c r="K227" i="34"/>
  <c r="K228" i="34"/>
  <c r="K229" i="34"/>
  <c r="K230" i="34"/>
  <c r="K231" i="34"/>
  <c r="K232" i="34"/>
  <c r="K233" i="34"/>
  <c r="K234" i="34"/>
  <c r="K235" i="34"/>
  <c r="K236" i="34"/>
  <c r="K237" i="34"/>
  <c r="K238" i="34"/>
  <c r="K239" i="34"/>
  <c r="K240" i="34"/>
  <c r="K241" i="34"/>
  <c r="K242" i="34"/>
  <c r="K243" i="34"/>
  <c r="K244" i="34"/>
  <c r="K245" i="34"/>
  <c r="K246" i="34"/>
  <c r="K247" i="34"/>
  <c r="K248" i="34"/>
  <c r="K249" i="34"/>
  <c r="K250" i="34"/>
  <c r="K251" i="34"/>
  <c r="K252" i="34"/>
  <c r="K253" i="34"/>
  <c r="K254" i="34"/>
  <c r="K255" i="34"/>
  <c r="K256" i="34"/>
  <c r="K257" i="34"/>
  <c r="K258" i="34"/>
  <c r="K259" i="34"/>
  <c r="K260" i="34"/>
  <c r="K261" i="34"/>
  <c r="K262" i="34"/>
  <c r="K263" i="34"/>
  <c r="K264" i="34"/>
  <c r="K265" i="34"/>
  <c r="K266" i="34"/>
  <c r="K267" i="34"/>
  <c r="K268" i="34"/>
  <c r="K269" i="34"/>
  <c r="K270" i="34"/>
  <c r="K271" i="34"/>
  <c r="K272" i="34"/>
  <c r="K273" i="34"/>
  <c r="K274" i="34"/>
  <c r="K275" i="34"/>
  <c r="K276" i="34"/>
  <c r="K277" i="34"/>
  <c r="K278" i="34"/>
  <c r="K279" i="34"/>
  <c r="K280" i="34"/>
  <c r="K281" i="34"/>
  <c r="K282" i="34"/>
  <c r="K283" i="34"/>
  <c r="K284" i="34"/>
  <c r="K285" i="34"/>
  <c r="K286" i="34"/>
  <c r="K287" i="34"/>
  <c r="K288" i="34"/>
  <c r="K289" i="34"/>
  <c r="K290" i="34"/>
  <c r="K291" i="34"/>
  <c r="K292" i="34"/>
  <c r="K293" i="34"/>
  <c r="K294" i="34"/>
  <c r="K295" i="34"/>
  <c r="K296" i="34"/>
  <c r="K297" i="34"/>
  <c r="K298" i="34"/>
  <c r="K299" i="34"/>
  <c r="K300" i="34"/>
  <c r="K301" i="34"/>
  <c r="K302" i="34"/>
  <c r="K303" i="34"/>
  <c r="K304" i="34"/>
  <c r="K305" i="34"/>
  <c r="K306" i="34"/>
  <c r="K307" i="34"/>
  <c r="K308" i="34"/>
  <c r="K309" i="34"/>
  <c r="K310" i="34"/>
  <c r="K311" i="34"/>
  <c r="K312" i="34"/>
  <c r="K313" i="34"/>
  <c r="K314" i="34"/>
  <c r="K315" i="34"/>
  <c r="K316" i="34"/>
  <c r="K317" i="34"/>
  <c r="K318" i="34"/>
  <c r="K319" i="34"/>
  <c r="K320" i="34"/>
  <c r="K321" i="34"/>
  <c r="K322" i="34"/>
  <c r="K323" i="34"/>
  <c r="K324" i="34"/>
  <c r="K325" i="34"/>
  <c r="K326" i="34"/>
  <c r="K327" i="34"/>
  <c r="K328" i="34"/>
  <c r="K329" i="34"/>
  <c r="K330" i="34"/>
  <c r="K331" i="34"/>
  <c r="K332" i="34"/>
  <c r="K333" i="34"/>
  <c r="K334" i="34"/>
  <c r="K335" i="34"/>
  <c r="K336" i="34"/>
  <c r="K337" i="34"/>
  <c r="K338" i="34"/>
  <c r="K339" i="34"/>
  <c r="K340" i="34"/>
  <c r="K341" i="34"/>
  <c r="K342" i="34"/>
  <c r="K343" i="34"/>
  <c r="K344" i="34"/>
  <c r="K345" i="34"/>
  <c r="K346" i="34"/>
  <c r="K347" i="34"/>
  <c r="K348" i="34"/>
  <c r="K349" i="34"/>
  <c r="K350" i="34"/>
  <c r="K351" i="34"/>
  <c r="K352" i="34"/>
  <c r="K353" i="34"/>
  <c r="K354" i="34"/>
  <c r="K355" i="34"/>
  <c r="K356" i="34"/>
  <c r="K357" i="34"/>
  <c r="K358" i="34"/>
  <c r="K359" i="34"/>
  <c r="K360" i="34"/>
  <c r="K361" i="34"/>
  <c r="K362" i="34"/>
  <c r="K363" i="34"/>
  <c r="K364" i="34"/>
  <c r="K365" i="34"/>
  <c r="K366" i="34"/>
  <c r="K367" i="34"/>
  <c r="K368" i="34"/>
  <c r="K369" i="34"/>
  <c r="K370" i="34"/>
  <c r="K371" i="34"/>
  <c r="K372" i="34"/>
  <c r="K373" i="34"/>
  <c r="K374" i="34"/>
  <c r="K375" i="34"/>
  <c r="K376" i="34"/>
  <c r="K377" i="34"/>
  <c r="K378" i="34"/>
  <c r="K379" i="34"/>
  <c r="K380" i="34"/>
  <c r="K381" i="34"/>
  <c r="K382" i="34"/>
  <c r="K383" i="34"/>
  <c r="K384" i="34"/>
  <c r="K385" i="34"/>
  <c r="K386" i="34"/>
  <c r="K387" i="34"/>
  <c r="K388" i="34"/>
  <c r="K389" i="34"/>
  <c r="K390" i="34"/>
  <c r="K391" i="34"/>
  <c r="K392" i="34"/>
  <c r="K393" i="34"/>
  <c r="K394" i="34"/>
  <c r="K395" i="34"/>
  <c r="K396" i="34"/>
  <c r="K397" i="34"/>
  <c r="K398" i="34"/>
  <c r="K399" i="34"/>
  <c r="K400" i="34"/>
  <c r="K401" i="34"/>
  <c r="K402" i="34"/>
  <c r="K403" i="34"/>
  <c r="K404" i="34"/>
  <c r="K405" i="34"/>
  <c r="K406" i="34"/>
  <c r="K407" i="34"/>
  <c r="K408" i="34"/>
  <c r="K409" i="34"/>
  <c r="K410" i="34"/>
  <c r="K411" i="34"/>
  <c r="K412" i="34"/>
  <c r="K413" i="34"/>
  <c r="K414" i="34"/>
  <c r="K415" i="34"/>
  <c r="K416" i="34"/>
  <c r="K417" i="34"/>
  <c r="K418" i="34"/>
  <c r="K419" i="34"/>
  <c r="K420" i="34"/>
  <c r="K421" i="34"/>
  <c r="K422" i="34"/>
  <c r="K423" i="34"/>
  <c r="K424" i="34"/>
  <c r="K425" i="34"/>
  <c r="K426" i="34"/>
  <c r="K427" i="34"/>
  <c r="K428" i="34"/>
  <c r="K429" i="34"/>
  <c r="K430" i="34"/>
  <c r="K431" i="34"/>
  <c r="K432" i="34"/>
  <c r="K433" i="34"/>
  <c r="K434" i="34"/>
  <c r="K435" i="34"/>
  <c r="K436" i="34"/>
  <c r="K437" i="34"/>
  <c r="K438" i="34"/>
  <c r="K439" i="34"/>
  <c r="K440" i="34"/>
  <c r="K441" i="34"/>
  <c r="K442" i="34"/>
  <c r="K443" i="34"/>
  <c r="K444" i="34"/>
  <c r="K445" i="34"/>
  <c r="K446" i="34"/>
  <c r="K447" i="34"/>
  <c r="K448" i="34"/>
  <c r="K449" i="34"/>
  <c r="K450" i="34"/>
  <c r="K451" i="34"/>
  <c r="K452" i="34"/>
  <c r="K453" i="34"/>
  <c r="K454" i="34"/>
  <c r="K455" i="34"/>
  <c r="K456" i="34"/>
  <c r="K457" i="34"/>
  <c r="K458" i="34"/>
  <c r="K459" i="34"/>
  <c r="K460" i="34"/>
  <c r="K461" i="34"/>
  <c r="K462" i="34"/>
  <c r="K463" i="34"/>
  <c r="K464" i="34"/>
  <c r="K465" i="34"/>
  <c r="K466" i="34"/>
  <c r="K467" i="34"/>
  <c r="K468" i="34"/>
  <c r="K469" i="34"/>
  <c r="K470" i="34"/>
  <c r="K471" i="34"/>
  <c r="K472" i="34"/>
  <c r="K473" i="34"/>
  <c r="K474" i="34"/>
  <c r="K475" i="34"/>
  <c r="K476" i="34"/>
  <c r="K477" i="34"/>
  <c r="K478" i="34"/>
  <c r="K479" i="34"/>
  <c r="K480" i="34"/>
  <c r="K481" i="34"/>
  <c r="K482" i="34"/>
  <c r="K483" i="34"/>
  <c r="K484" i="34"/>
  <c r="K485" i="34"/>
  <c r="K486" i="34"/>
  <c r="K487" i="34"/>
  <c r="K488" i="34"/>
  <c r="K489" i="34"/>
  <c r="K490" i="34"/>
  <c r="K491" i="34"/>
  <c r="K492" i="34"/>
  <c r="K493" i="34"/>
  <c r="K494" i="34"/>
  <c r="K495" i="34"/>
  <c r="K496" i="34"/>
  <c r="K497" i="34"/>
  <c r="K498" i="34"/>
  <c r="K499" i="34"/>
  <c r="K500" i="34"/>
  <c r="K501" i="34"/>
  <c r="K502" i="34"/>
  <c r="K503" i="34"/>
  <c r="K504" i="34"/>
  <c r="K505" i="34"/>
  <c r="K506" i="34"/>
  <c r="K507" i="34"/>
  <c r="K508" i="34"/>
  <c r="K509" i="34"/>
  <c r="K510" i="34"/>
  <c r="K511" i="34"/>
  <c r="K512" i="34"/>
  <c r="K513" i="34"/>
  <c r="K514" i="34"/>
  <c r="K515" i="34"/>
  <c r="K516" i="34"/>
  <c r="K517" i="34"/>
  <c r="K518" i="34"/>
  <c r="K519" i="34"/>
  <c r="K520" i="34"/>
  <c r="K521" i="34"/>
  <c r="K522" i="34"/>
  <c r="K523" i="34"/>
  <c r="K524" i="34"/>
  <c r="K525" i="34"/>
  <c r="K526" i="34"/>
  <c r="K527" i="34"/>
  <c r="K528" i="34"/>
  <c r="K529" i="34"/>
  <c r="K530" i="34"/>
  <c r="K531" i="34"/>
  <c r="K532" i="34"/>
  <c r="K533" i="34"/>
  <c r="K534" i="34"/>
  <c r="K535" i="34"/>
  <c r="K536" i="34"/>
  <c r="K537" i="34"/>
  <c r="K538" i="34"/>
  <c r="K539" i="34"/>
  <c r="K540" i="34"/>
  <c r="K541" i="34"/>
  <c r="K542" i="34"/>
  <c r="K543" i="34"/>
  <c r="K544" i="34"/>
  <c r="K545" i="34"/>
  <c r="K546" i="34"/>
  <c r="K547" i="34"/>
  <c r="K548" i="34"/>
  <c r="K549" i="34"/>
  <c r="K550" i="34"/>
  <c r="K551" i="34"/>
  <c r="K552" i="34"/>
  <c r="K553" i="34"/>
  <c r="K554" i="34"/>
  <c r="K555" i="34"/>
  <c r="K556" i="34"/>
  <c r="K557" i="34"/>
  <c r="K558" i="34"/>
  <c r="K559" i="34"/>
  <c r="K560" i="34"/>
  <c r="K561" i="34"/>
  <c r="K562" i="34"/>
  <c r="K563" i="34"/>
  <c r="K564" i="34"/>
  <c r="K565" i="34"/>
  <c r="K566" i="34"/>
  <c r="K567" i="34"/>
  <c r="K568" i="34"/>
  <c r="K569" i="34"/>
  <c r="K570" i="34"/>
  <c r="K571" i="34"/>
  <c r="K572" i="34"/>
  <c r="K573" i="34"/>
  <c r="K574" i="34"/>
  <c r="K575" i="34"/>
  <c r="K576" i="34"/>
  <c r="K577" i="34"/>
  <c r="K578" i="34"/>
  <c r="K579" i="34"/>
  <c r="K580" i="34"/>
  <c r="K581" i="34"/>
  <c r="K582" i="34"/>
  <c r="K583" i="34"/>
  <c r="K584" i="34"/>
  <c r="K585" i="34"/>
  <c r="K586" i="34"/>
  <c r="K587" i="34"/>
  <c r="K588" i="34"/>
  <c r="K589" i="34"/>
  <c r="K590" i="34"/>
  <c r="K591" i="34"/>
  <c r="K592" i="34"/>
  <c r="K593" i="34"/>
  <c r="K594" i="34"/>
  <c r="K595" i="34"/>
  <c r="K596" i="34"/>
  <c r="K597" i="34"/>
  <c r="K598" i="34"/>
  <c r="K599" i="34"/>
  <c r="K600" i="34"/>
  <c r="K601" i="34"/>
  <c r="K602" i="34"/>
  <c r="K603" i="34"/>
  <c r="K604" i="34"/>
  <c r="K605" i="34"/>
  <c r="K606" i="34"/>
  <c r="K607" i="34"/>
  <c r="K608" i="34"/>
  <c r="K609" i="34"/>
  <c r="K610" i="34"/>
  <c r="K611" i="34"/>
  <c r="K612" i="34"/>
  <c r="K613" i="34"/>
  <c r="K614" i="34"/>
  <c r="K615" i="34"/>
  <c r="K616" i="34"/>
  <c r="K617" i="34"/>
  <c r="K618" i="34"/>
  <c r="K619" i="34"/>
  <c r="K620" i="34"/>
  <c r="K621" i="34"/>
  <c r="K622" i="34"/>
  <c r="K623" i="34"/>
  <c r="K624" i="34"/>
  <c r="K625" i="34"/>
  <c r="K626" i="34"/>
  <c r="K627" i="34"/>
  <c r="K628" i="34"/>
  <c r="K629" i="34"/>
  <c r="K630" i="34"/>
  <c r="K631" i="34"/>
  <c r="K632" i="34"/>
  <c r="K633" i="34"/>
  <c r="K634" i="34"/>
  <c r="K635" i="34"/>
  <c r="K636" i="34"/>
  <c r="K637" i="34"/>
  <c r="K638" i="34"/>
  <c r="K639" i="34"/>
  <c r="K640" i="34"/>
  <c r="K641" i="34"/>
  <c r="K642" i="34"/>
  <c r="K643" i="34"/>
  <c r="K644" i="34"/>
  <c r="K645" i="34"/>
  <c r="K646" i="34"/>
  <c r="K647" i="34"/>
  <c r="K648" i="34"/>
  <c r="K649" i="34"/>
  <c r="K650" i="34"/>
  <c r="K651" i="34"/>
  <c r="K652" i="34"/>
  <c r="K653" i="34"/>
  <c r="K654" i="34"/>
  <c r="K655" i="34"/>
  <c r="K656" i="34"/>
  <c r="K657" i="34"/>
  <c r="K658" i="34"/>
  <c r="K659" i="34"/>
  <c r="K660" i="34"/>
  <c r="K661" i="34"/>
  <c r="K662" i="34"/>
  <c r="K663" i="34"/>
  <c r="K664" i="34"/>
  <c r="K665" i="34"/>
  <c r="K666" i="34"/>
  <c r="K667" i="34"/>
  <c r="K668" i="34"/>
  <c r="K669" i="34"/>
  <c r="K670" i="34"/>
  <c r="K671" i="34"/>
  <c r="K672" i="34"/>
  <c r="K673" i="34"/>
  <c r="K674" i="34"/>
  <c r="K675" i="34"/>
  <c r="K676" i="34"/>
  <c r="K677" i="34"/>
  <c r="K678" i="34"/>
  <c r="K679" i="34"/>
  <c r="K680" i="34"/>
  <c r="K681" i="34"/>
  <c r="K682" i="34"/>
  <c r="K683" i="34"/>
  <c r="K684" i="34"/>
  <c r="K685" i="34"/>
  <c r="K686" i="34"/>
  <c r="K687" i="34"/>
  <c r="K688" i="34"/>
  <c r="K689" i="34"/>
  <c r="K690" i="34"/>
  <c r="K691" i="34"/>
  <c r="K692" i="34"/>
  <c r="K693" i="34"/>
  <c r="K694" i="34"/>
  <c r="K695" i="34"/>
  <c r="K696" i="34"/>
  <c r="K697" i="34"/>
  <c r="K698" i="34"/>
  <c r="K699" i="34"/>
  <c r="K700" i="34"/>
  <c r="K701" i="34"/>
  <c r="K702" i="34"/>
  <c r="K703" i="34"/>
  <c r="K704" i="34"/>
  <c r="K705" i="34"/>
  <c r="K706" i="34"/>
  <c r="K707" i="34"/>
  <c r="K708" i="34"/>
  <c r="K709" i="34"/>
  <c r="K710" i="34"/>
  <c r="K711" i="34"/>
  <c r="K712" i="34"/>
  <c r="K713" i="34"/>
  <c r="K714" i="34"/>
  <c r="K715" i="34"/>
  <c r="K716" i="34"/>
  <c r="K717" i="34"/>
  <c r="K718" i="34"/>
  <c r="K719" i="34"/>
  <c r="K720" i="34"/>
  <c r="K721" i="34"/>
  <c r="K722" i="34"/>
  <c r="K723" i="34"/>
  <c r="K724" i="34"/>
  <c r="K725" i="34"/>
  <c r="K726" i="34"/>
  <c r="K727" i="34"/>
  <c r="K728" i="34"/>
  <c r="K729" i="34"/>
  <c r="K730" i="34"/>
  <c r="K731" i="34"/>
  <c r="K732" i="34"/>
  <c r="K733" i="34"/>
  <c r="K734" i="34"/>
  <c r="K735" i="34"/>
  <c r="K736" i="34"/>
  <c r="K737" i="34"/>
  <c r="K738" i="34"/>
  <c r="K739" i="34"/>
  <c r="K740" i="34"/>
  <c r="K741" i="34"/>
  <c r="K742" i="34"/>
  <c r="K743" i="34"/>
  <c r="K744" i="34"/>
  <c r="K745" i="34"/>
  <c r="K746" i="34"/>
  <c r="K747" i="34"/>
  <c r="K748" i="34"/>
  <c r="K749" i="34"/>
  <c r="K750" i="34"/>
  <c r="I5" i="26" l="1" a="1"/>
  <c r="I5" i="26" s="1"/>
  <c r="L5" i="18" l="1" a="1"/>
  <c r="L5" i="18" s="1"/>
  <c r="M5" i="18" s="1" a="1"/>
  <c r="M5" i="18" s="1"/>
  <c r="L4" i="18" a="1"/>
  <c r="L4" i="18" s="1"/>
  <c r="M4" i="18" s="1" a="1"/>
  <c r="M4" i="18" s="1"/>
  <c r="L2" i="18" a="1"/>
  <c r="L2" i="18" s="1"/>
  <c r="M2" i="18" s="1" a="1"/>
  <c r="M2" i="18" s="1"/>
  <c r="G5" i="18" a="1"/>
  <c r="G5" i="18" s="1"/>
  <c r="G4" i="18" a="1"/>
  <c r="G4" i="18" s="1"/>
  <c r="G2" i="18" a="1"/>
  <c r="G2" i="18" s="1"/>
  <c r="H4" i="18" l="1" a="1"/>
  <c r="H4" i="18" s="1"/>
  <c r="H2" i="18" a="1"/>
  <c r="H2" i="18" s="1"/>
  <c r="I530" i="36" l="1" a="1"/>
  <c r="I530" i="36" s="1"/>
  <c r="K530" i="36" s="1"/>
  <c r="I531" i="36" a="1"/>
  <c r="I531" i="36" s="1"/>
  <c r="K531" i="36" s="1"/>
  <c r="I532" i="36" a="1"/>
  <c r="I532" i="36" s="1"/>
  <c r="K532" i="36" s="1"/>
  <c r="I533" i="36" a="1"/>
  <c r="I533" i="36" s="1"/>
  <c r="K533" i="36" s="1"/>
  <c r="I534" i="36" a="1"/>
  <c r="I534" i="36" s="1"/>
  <c r="K534" i="36" s="1"/>
  <c r="I535" i="36" a="1"/>
  <c r="I535" i="36" s="1"/>
  <c r="K535" i="36" s="1"/>
  <c r="I536" i="36" a="1"/>
  <c r="I536" i="36" s="1"/>
  <c r="K536" i="36" s="1"/>
  <c r="I537" i="36" a="1"/>
  <c r="I537" i="36" s="1"/>
  <c r="K537" i="36" s="1"/>
  <c r="I538" i="36" a="1"/>
  <c r="I538" i="36" s="1"/>
  <c r="K538" i="36" s="1"/>
  <c r="I539" i="36" a="1"/>
  <c r="I539" i="36" s="1"/>
  <c r="K539" i="36" s="1"/>
  <c r="I540" i="36" a="1"/>
  <c r="I540" i="36" s="1"/>
  <c r="K540" i="36" s="1"/>
  <c r="I541" i="36" a="1"/>
  <c r="I541" i="36" s="1"/>
  <c r="K541" i="36" s="1"/>
  <c r="I542" i="36" a="1"/>
  <c r="I542" i="36" s="1"/>
  <c r="K542" i="36" s="1"/>
  <c r="I543" i="36" a="1"/>
  <c r="I543" i="36" s="1"/>
  <c r="K543" i="36" s="1"/>
  <c r="I544" i="36" a="1"/>
  <c r="I544" i="36" s="1"/>
  <c r="K544" i="36" s="1"/>
  <c r="I545" i="36" a="1"/>
  <c r="I545" i="36" s="1"/>
  <c r="K545" i="36" s="1"/>
  <c r="I546" i="36" a="1"/>
  <c r="I546" i="36" s="1"/>
  <c r="K546" i="36" s="1"/>
  <c r="I547" i="36" a="1"/>
  <c r="I547" i="36" s="1"/>
  <c r="K547" i="36" s="1"/>
  <c r="I548" i="36" a="1"/>
  <c r="I548" i="36" s="1"/>
  <c r="K548" i="36" s="1"/>
  <c r="I549" i="36" a="1"/>
  <c r="I549" i="36" s="1"/>
  <c r="K549" i="36" s="1"/>
  <c r="I550" i="36" a="1"/>
  <c r="I550" i="36" s="1"/>
  <c r="K550" i="36" s="1"/>
  <c r="I551" i="36" a="1"/>
  <c r="I551" i="36" s="1"/>
  <c r="K551" i="36" s="1"/>
  <c r="I552" i="36" a="1"/>
  <c r="I552" i="36" s="1"/>
  <c r="K552" i="36" s="1"/>
  <c r="I553" i="36" a="1"/>
  <c r="I553" i="36" s="1"/>
  <c r="K553" i="36" s="1"/>
  <c r="I554" i="36" a="1"/>
  <c r="I554" i="36" s="1"/>
  <c r="K554" i="36" s="1"/>
  <c r="I555" i="36" a="1"/>
  <c r="I555" i="36" s="1"/>
  <c r="K555" i="36" s="1"/>
  <c r="I556" i="36" a="1"/>
  <c r="I556" i="36" s="1"/>
  <c r="K556" i="36" s="1"/>
  <c r="I557" i="36" a="1"/>
  <c r="I557" i="36" s="1"/>
  <c r="K557" i="36" s="1"/>
  <c r="I558" i="36" a="1"/>
  <c r="I558" i="36" s="1"/>
  <c r="K558" i="36" s="1"/>
  <c r="I559" i="36" a="1"/>
  <c r="I559" i="36" s="1"/>
  <c r="K559" i="36" s="1"/>
  <c r="I560" i="36" a="1"/>
  <c r="I560" i="36" s="1"/>
  <c r="K560" i="36" s="1"/>
  <c r="I561" i="36" a="1"/>
  <c r="I561" i="36" s="1"/>
  <c r="K561" i="36" s="1"/>
  <c r="I562" i="36" a="1"/>
  <c r="I562" i="36" s="1"/>
  <c r="K562" i="36" s="1"/>
  <c r="I563" i="36" a="1"/>
  <c r="I563" i="36" s="1"/>
  <c r="K563" i="36" s="1"/>
  <c r="I564" i="36" a="1"/>
  <c r="I564" i="36" s="1"/>
  <c r="K564" i="36" s="1"/>
  <c r="I565" i="36" a="1"/>
  <c r="I565" i="36" s="1"/>
  <c r="K565" i="36" s="1"/>
  <c r="I566" i="36" a="1"/>
  <c r="I566" i="36" s="1"/>
  <c r="K566" i="36" s="1"/>
  <c r="I567" i="36" a="1"/>
  <c r="I567" i="36" s="1"/>
  <c r="K567" i="36" s="1"/>
  <c r="I568" i="36" a="1"/>
  <c r="I568" i="36" s="1"/>
  <c r="K568" i="36" s="1"/>
  <c r="I569" i="36" a="1"/>
  <c r="I569" i="36" s="1"/>
  <c r="K569" i="36" s="1"/>
  <c r="I570" i="36" a="1"/>
  <c r="I570" i="36" s="1"/>
  <c r="K570" i="36" s="1"/>
  <c r="I571" i="36" a="1"/>
  <c r="I571" i="36" s="1"/>
  <c r="K571" i="36" s="1"/>
  <c r="I572" i="36" a="1"/>
  <c r="I572" i="36" s="1"/>
  <c r="K572" i="36" s="1"/>
  <c r="I573" i="36" a="1"/>
  <c r="I573" i="36" s="1"/>
  <c r="K573" i="36" s="1"/>
  <c r="I574" i="36" a="1"/>
  <c r="I574" i="36" s="1"/>
  <c r="K574" i="36" s="1"/>
  <c r="I575" i="36" a="1"/>
  <c r="I575" i="36" s="1"/>
  <c r="K575" i="36" s="1"/>
  <c r="I576" i="36" a="1"/>
  <c r="I576" i="36" s="1"/>
  <c r="K576" i="36" s="1"/>
  <c r="I577" i="36" a="1"/>
  <c r="I577" i="36" s="1"/>
  <c r="K577" i="36" s="1"/>
  <c r="I578" i="36" a="1"/>
  <c r="I578" i="36" s="1"/>
  <c r="K578" i="36" s="1"/>
  <c r="I579" i="36" a="1"/>
  <c r="I579" i="36" s="1"/>
  <c r="K579" i="36" s="1"/>
  <c r="I580" i="36" a="1"/>
  <c r="I580" i="36" s="1"/>
  <c r="K580" i="36" s="1"/>
  <c r="I581" i="36" a="1"/>
  <c r="I581" i="36" s="1"/>
  <c r="K581" i="36" s="1"/>
  <c r="I582" i="36" a="1"/>
  <c r="I582" i="36" s="1"/>
  <c r="K582" i="36" s="1"/>
  <c r="I583" i="36" a="1"/>
  <c r="I583" i="36" s="1"/>
  <c r="K583" i="36" s="1"/>
  <c r="I584" i="36" a="1"/>
  <c r="I584" i="36" s="1"/>
  <c r="K584" i="36" s="1"/>
  <c r="I585" i="36" a="1"/>
  <c r="I585" i="36" s="1"/>
  <c r="K585" i="36" s="1"/>
  <c r="I586" i="36" a="1"/>
  <c r="I586" i="36" s="1"/>
  <c r="K586" i="36" s="1"/>
  <c r="I587" i="36" a="1"/>
  <c r="I587" i="36" s="1"/>
  <c r="K587" i="36" s="1"/>
  <c r="I588" i="36" a="1"/>
  <c r="I588" i="36" s="1"/>
  <c r="K588" i="36" s="1"/>
  <c r="I589" i="36" a="1"/>
  <c r="I589" i="36" s="1"/>
  <c r="K589" i="36" s="1"/>
  <c r="I590" i="36" a="1"/>
  <c r="I590" i="36" s="1"/>
  <c r="K590" i="36" s="1"/>
  <c r="I591" i="36" a="1"/>
  <c r="I591" i="36" s="1"/>
  <c r="K591" i="36" s="1"/>
  <c r="I592" i="36" a="1"/>
  <c r="I592" i="36" s="1"/>
  <c r="K592" i="36" s="1"/>
  <c r="I593" i="36" a="1"/>
  <c r="I593" i="36" s="1"/>
  <c r="K593" i="36" s="1"/>
  <c r="I594" i="36" a="1"/>
  <c r="I594" i="36" s="1"/>
  <c r="K594" i="36" s="1"/>
  <c r="I595" i="36" a="1"/>
  <c r="I595" i="36" s="1"/>
  <c r="K595" i="36" s="1"/>
  <c r="I596" i="36" a="1"/>
  <c r="I596" i="36" s="1"/>
  <c r="K596" i="36" s="1"/>
  <c r="I597" i="36" a="1"/>
  <c r="I597" i="36" s="1"/>
  <c r="K597" i="36" s="1"/>
  <c r="I598" i="36" a="1"/>
  <c r="I598" i="36" s="1"/>
  <c r="K598" i="36" s="1"/>
  <c r="I599" i="36" a="1"/>
  <c r="I599" i="36" s="1"/>
  <c r="K599" i="36" s="1"/>
  <c r="I600" i="36" a="1"/>
  <c r="I600" i="36" s="1"/>
  <c r="K600" i="36" s="1"/>
  <c r="I601" i="36" a="1"/>
  <c r="I601" i="36" s="1"/>
  <c r="K601" i="36" s="1"/>
  <c r="I602" i="36" a="1"/>
  <c r="I602" i="36" s="1"/>
  <c r="K602" i="36" s="1"/>
  <c r="I603" i="36" a="1"/>
  <c r="I603" i="36" s="1"/>
  <c r="K603" i="36" s="1"/>
  <c r="I604" i="36" a="1"/>
  <c r="I604" i="36" s="1"/>
  <c r="K604" i="36" s="1"/>
  <c r="I605" i="36" a="1"/>
  <c r="I605" i="36" s="1"/>
  <c r="K605" i="36" s="1"/>
  <c r="I606" i="36" a="1"/>
  <c r="I606" i="36" s="1"/>
  <c r="K606" i="36" s="1"/>
  <c r="I607" i="36" a="1"/>
  <c r="I607" i="36" s="1"/>
  <c r="K607" i="36" s="1"/>
  <c r="I608" i="36" a="1"/>
  <c r="I608" i="36" s="1"/>
  <c r="K608" i="36" s="1"/>
  <c r="I609" i="36" a="1"/>
  <c r="I609" i="36" s="1"/>
  <c r="K609" i="36" s="1"/>
  <c r="I610" i="36" a="1"/>
  <c r="I610" i="36" s="1"/>
  <c r="K610" i="36" s="1"/>
  <c r="I611" i="36" a="1"/>
  <c r="I611" i="36" s="1"/>
  <c r="K611" i="36" s="1"/>
  <c r="I612" i="36" a="1"/>
  <c r="I612" i="36" s="1"/>
  <c r="K612" i="36" s="1"/>
  <c r="I613" i="36" a="1"/>
  <c r="I613" i="36" s="1"/>
  <c r="K613" i="36" s="1"/>
  <c r="I614" i="36" a="1"/>
  <c r="I614" i="36" s="1"/>
  <c r="K614" i="36" s="1"/>
  <c r="I615" i="36" a="1"/>
  <c r="I615" i="36" s="1"/>
  <c r="K615" i="36" s="1"/>
  <c r="I616" i="36" a="1"/>
  <c r="I616" i="36" s="1"/>
  <c r="K616" i="36" s="1"/>
  <c r="I617" i="36" a="1"/>
  <c r="I617" i="36" s="1"/>
  <c r="K617" i="36" s="1"/>
  <c r="I618" i="36" a="1"/>
  <c r="I618" i="36" s="1"/>
  <c r="K618" i="36" s="1"/>
  <c r="I619" i="36" a="1"/>
  <c r="I619" i="36" s="1"/>
  <c r="K619" i="36" s="1"/>
  <c r="I620" i="36" a="1"/>
  <c r="I620" i="36" s="1"/>
  <c r="K620" i="36" s="1"/>
  <c r="I621" i="36" a="1"/>
  <c r="I621" i="36" s="1"/>
  <c r="K621" i="36" s="1"/>
  <c r="I622" i="36" a="1"/>
  <c r="I622" i="36" s="1"/>
  <c r="K622" i="36" s="1"/>
  <c r="I623" i="36" a="1"/>
  <c r="I623" i="36" s="1"/>
  <c r="K623" i="36" s="1"/>
  <c r="I624" i="36" a="1"/>
  <c r="I624" i="36" s="1"/>
  <c r="K624" i="36" s="1"/>
  <c r="I625" i="36" a="1"/>
  <c r="I625" i="36" s="1"/>
  <c r="K625" i="36" s="1"/>
  <c r="I626" i="36" a="1"/>
  <c r="I626" i="36" s="1"/>
  <c r="K626" i="36" s="1"/>
  <c r="I627" i="36" a="1"/>
  <c r="I627" i="36" s="1"/>
  <c r="K627" i="36" s="1"/>
  <c r="I628" i="36" a="1"/>
  <c r="I628" i="36" s="1"/>
  <c r="K628" i="36" s="1"/>
  <c r="I629" i="36" a="1"/>
  <c r="I629" i="36" s="1"/>
  <c r="K629" i="36" s="1"/>
  <c r="I630" i="36" a="1"/>
  <c r="I630" i="36" s="1"/>
  <c r="K630" i="36" s="1"/>
  <c r="I631" i="36" a="1"/>
  <c r="I631" i="36" s="1"/>
  <c r="K631" i="36" s="1"/>
  <c r="I632" i="36" a="1"/>
  <c r="I632" i="36" s="1"/>
  <c r="K632" i="36" s="1"/>
  <c r="I633" i="36" a="1"/>
  <c r="I633" i="36" s="1"/>
  <c r="K633" i="36" s="1"/>
  <c r="I634" i="36" a="1"/>
  <c r="I634" i="36" s="1"/>
  <c r="K634" i="36" s="1"/>
  <c r="I635" i="36" a="1"/>
  <c r="I635" i="36" s="1"/>
  <c r="K635" i="36" s="1"/>
  <c r="I636" i="36" a="1"/>
  <c r="I636" i="36" s="1"/>
  <c r="K636" i="36" s="1"/>
  <c r="I637" i="36" a="1"/>
  <c r="I637" i="36" s="1"/>
  <c r="K637" i="36" s="1"/>
  <c r="I638" i="36" a="1"/>
  <c r="I638" i="36" s="1"/>
  <c r="K638" i="36" s="1"/>
  <c r="I639" i="36" a="1"/>
  <c r="I639" i="36" s="1"/>
  <c r="K639" i="36" s="1"/>
  <c r="I640" i="36" a="1"/>
  <c r="I640" i="36" s="1"/>
  <c r="K640" i="36" s="1"/>
  <c r="I641" i="36" a="1"/>
  <c r="I641" i="36" s="1"/>
  <c r="K641" i="36" s="1"/>
  <c r="I642" i="36" a="1"/>
  <c r="I642" i="36" s="1"/>
  <c r="K642" i="36" s="1"/>
  <c r="I643" i="36" a="1"/>
  <c r="I643" i="36" s="1"/>
  <c r="K643" i="36" s="1"/>
  <c r="I644" i="36" a="1"/>
  <c r="I644" i="36" s="1"/>
  <c r="K644" i="36" s="1"/>
  <c r="I645" i="36" a="1"/>
  <c r="I645" i="36" s="1"/>
  <c r="K645" i="36" s="1"/>
  <c r="I646" i="36" a="1"/>
  <c r="I646" i="36" s="1"/>
  <c r="K646" i="36" s="1"/>
  <c r="I647" i="36" a="1"/>
  <c r="I647" i="36" s="1"/>
  <c r="K647" i="36" s="1"/>
  <c r="I648" i="36" a="1"/>
  <c r="I648" i="36" s="1"/>
  <c r="K648" i="36" s="1"/>
  <c r="I649" i="36" a="1"/>
  <c r="I649" i="36" s="1"/>
  <c r="K649" i="36" s="1"/>
  <c r="I650" i="36" a="1"/>
  <c r="I650" i="36" s="1"/>
  <c r="K650" i="36" s="1"/>
  <c r="I651" i="36" a="1"/>
  <c r="I651" i="36" s="1"/>
  <c r="K651" i="36" s="1"/>
  <c r="I652" i="36" a="1"/>
  <c r="I652" i="36" s="1"/>
  <c r="K652" i="36" s="1"/>
  <c r="I653" i="36" a="1"/>
  <c r="I653" i="36" s="1"/>
  <c r="K653" i="36" s="1"/>
  <c r="I654" i="36" a="1"/>
  <c r="I654" i="36" s="1"/>
  <c r="K654" i="36" s="1"/>
  <c r="I655" i="36" a="1"/>
  <c r="I655" i="36" s="1"/>
  <c r="K655" i="36" s="1"/>
  <c r="I656" i="36" a="1"/>
  <c r="I656" i="36" s="1"/>
  <c r="K656" i="36" s="1"/>
  <c r="I657" i="36" a="1"/>
  <c r="I657" i="36" s="1"/>
  <c r="K657" i="36" s="1"/>
  <c r="I658" i="36" a="1"/>
  <c r="I658" i="36" s="1"/>
  <c r="K658" i="36" s="1"/>
  <c r="I659" i="36" a="1"/>
  <c r="I659" i="36" s="1"/>
  <c r="K659" i="36" s="1"/>
  <c r="I660" i="36" a="1"/>
  <c r="I660" i="36" s="1"/>
  <c r="K660" i="36" s="1"/>
  <c r="I661" i="36" a="1"/>
  <c r="I661" i="36" s="1"/>
  <c r="K661" i="36" s="1"/>
  <c r="I662" i="36" a="1"/>
  <c r="I662" i="36" s="1"/>
  <c r="K662" i="36" s="1"/>
  <c r="I663" i="36" a="1"/>
  <c r="I663" i="36" s="1"/>
  <c r="K663" i="36" s="1"/>
  <c r="I664" i="36" a="1"/>
  <c r="I664" i="36" s="1"/>
  <c r="K664" i="36" s="1"/>
  <c r="I665" i="36" a="1"/>
  <c r="I665" i="36" s="1"/>
  <c r="K665" i="36" s="1"/>
  <c r="I666" i="36" a="1"/>
  <c r="I666" i="36" s="1"/>
  <c r="K666" i="36" s="1"/>
  <c r="I667" i="36" a="1"/>
  <c r="I667" i="36" s="1"/>
  <c r="K667" i="36" s="1"/>
  <c r="I668" i="36" a="1"/>
  <c r="I668" i="36" s="1"/>
  <c r="K668" i="36" s="1"/>
  <c r="I669" i="36" a="1"/>
  <c r="I669" i="36" s="1"/>
  <c r="K669" i="36" s="1"/>
  <c r="I670" i="36" a="1"/>
  <c r="I670" i="36" s="1"/>
  <c r="K670" i="36" s="1"/>
  <c r="I671" i="36" a="1"/>
  <c r="I671" i="36" s="1"/>
  <c r="K671" i="36" s="1"/>
  <c r="I672" i="36" a="1"/>
  <c r="I672" i="36" s="1"/>
  <c r="K672" i="36" s="1"/>
  <c r="I673" i="36" a="1"/>
  <c r="I673" i="36" s="1"/>
  <c r="K673" i="36" s="1"/>
  <c r="I674" i="36" a="1"/>
  <c r="I674" i="36" s="1"/>
  <c r="K674" i="36" s="1"/>
  <c r="I675" i="36" a="1"/>
  <c r="I675" i="36" s="1"/>
  <c r="K675" i="36" s="1"/>
  <c r="I676" i="36" a="1"/>
  <c r="I676" i="36" s="1"/>
  <c r="K676" i="36" s="1"/>
  <c r="I677" i="36" a="1"/>
  <c r="I677" i="36" s="1"/>
  <c r="K677" i="36" s="1"/>
  <c r="I678" i="36" a="1"/>
  <c r="I678" i="36" s="1"/>
  <c r="K678" i="36" s="1"/>
  <c r="I679" i="36" a="1"/>
  <c r="I679" i="36" s="1"/>
  <c r="K679" i="36" s="1"/>
  <c r="I680" i="36" a="1"/>
  <c r="I680" i="36" s="1"/>
  <c r="K680" i="36" s="1"/>
  <c r="I681" i="36" a="1"/>
  <c r="I681" i="36" s="1"/>
  <c r="K681" i="36" s="1"/>
  <c r="I682" i="36" a="1"/>
  <c r="I682" i="36" s="1"/>
  <c r="K682" i="36" s="1"/>
  <c r="I683" i="36" a="1"/>
  <c r="I683" i="36" s="1"/>
  <c r="K683" i="36" s="1"/>
  <c r="I684" i="36" a="1"/>
  <c r="I684" i="36" s="1"/>
  <c r="K684" i="36" s="1"/>
  <c r="I685" i="36" a="1"/>
  <c r="I685" i="36" s="1"/>
  <c r="K685" i="36" s="1"/>
  <c r="I686" i="36" a="1"/>
  <c r="I686" i="36" s="1"/>
  <c r="K686" i="36" s="1"/>
  <c r="I687" i="36" a="1"/>
  <c r="I687" i="36" s="1"/>
  <c r="K687" i="36" s="1"/>
  <c r="I688" i="36" a="1"/>
  <c r="I688" i="36" s="1"/>
  <c r="K688" i="36" s="1"/>
  <c r="I689" i="36" a="1"/>
  <c r="I689" i="36" s="1"/>
  <c r="K689" i="36" s="1"/>
  <c r="I690" i="36" a="1"/>
  <c r="I690" i="36" s="1"/>
  <c r="K690" i="36" s="1"/>
  <c r="I691" i="36" a="1"/>
  <c r="I691" i="36" s="1"/>
  <c r="K691" i="36" s="1"/>
  <c r="I692" i="36" a="1"/>
  <c r="I692" i="36" s="1"/>
  <c r="K692" i="36" s="1"/>
  <c r="I693" i="36" a="1"/>
  <c r="I693" i="36" s="1"/>
  <c r="K693" i="36" s="1"/>
  <c r="I694" i="36" a="1"/>
  <c r="I694" i="36" s="1"/>
  <c r="K694" i="36" s="1"/>
  <c r="I695" i="36" a="1"/>
  <c r="I695" i="36" s="1"/>
  <c r="K695" i="36" s="1"/>
  <c r="I696" i="36" a="1"/>
  <c r="I696" i="36" s="1"/>
  <c r="K696" i="36" s="1"/>
  <c r="I697" i="36" a="1"/>
  <c r="I697" i="36" s="1"/>
  <c r="K697" i="36" s="1"/>
  <c r="I698" i="36" a="1"/>
  <c r="I698" i="36" s="1"/>
  <c r="K698" i="36" s="1"/>
  <c r="I699" i="36" a="1"/>
  <c r="I699" i="36" s="1"/>
  <c r="K699" i="36" s="1"/>
  <c r="I700" i="36" a="1"/>
  <c r="I700" i="36" s="1"/>
  <c r="K700" i="36" s="1"/>
  <c r="I701" i="36" a="1"/>
  <c r="I701" i="36" s="1"/>
  <c r="K701" i="36" s="1"/>
  <c r="I702" i="36" a="1"/>
  <c r="I702" i="36" s="1"/>
  <c r="K702" i="36" s="1"/>
  <c r="I703" i="36" a="1"/>
  <c r="I703" i="36" s="1"/>
  <c r="K703" i="36" s="1"/>
  <c r="I704" i="36" a="1"/>
  <c r="I704" i="36" s="1"/>
  <c r="K704" i="36" s="1"/>
  <c r="I705" i="36" a="1"/>
  <c r="I705" i="36" s="1"/>
  <c r="K705" i="36" s="1"/>
  <c r="I706" i="36" a="1"/>
  <c r="I706" i="36" s="1"/>
  <c r="K706" i="36" s="1"/>
  <c r="I707" i="36" a="1"/>
  <c r="I707" i="36" s="1"/>
  <c r="K707" i="36" s="1"/>
  <c r="I708" i="36" a="1"/>
  <c r="I708" i="36" s="1"/>
  <c r="K708" i="36" s="1"/>
  <c r="I709" i="36" a="1"/>
  <c r="I709" i="36" s="1"/>
  <c r="K709" i="36" s="1"/>
  <c r="I710" i="36" a="1"/>
  <c r="I710" i="36" s="1"/>
  <c r="K710" i="36" s="1"/>
  <c r="I711" i="36" a="1"/>
  <c r="I711" i="36" s="1"/>
  <c r="K711" i="36" s="1"/>
  <c r="I712" i="36" a="1"/>
  <c r="I712" i="36" s="1"/>
  <c r="K712" i="36" s="1"/>
  <c r="I713" i="36" a="1"/>
  <c r="I713" i="36" s="1"/>
  <c r="K713" i="36" s="1"/>
  <c r="I714" i="36" a="1"/>
  <c r="I714" i="36" s="1"/>
  <c r="K714" i="36" s="1"/>
  <c r="I715" i="36" a="1"/>
  <c r="I715" i="36" s="1"/>
  <c r="K715" i="36" s="1"/>
  <c r="I716" i="36" a="1"/>
  <c r="I716" i="36" s="1"/>
  <c r="K716" i="36" s="1"/>
  <c r="I717" i="36" a="1"/>
  <c r="I717" i="36" s="1"/>
  <c r="K717" i="36" s="1"/>
  <c r="I718" i="36" a="1"/>
  <c r="I718" i="36" s="1"/>
  <c r="K718" i="36" s="1"/>
  <c r="I719" i="36" a="1"/>
  <c r="I719" i="36" s="1"/>
  <c r="K719" i="36" s="1"/>
  <c r="I720" i="36" a="1"/>
  <c r="I720" i="36" s="1"/>
  <c r="K720" i="36" s="1"/>
  <c r="I721" i="36" a="1"/>
  <c r="I721" i="36" s="1"/>
  <c r="K721" i="36" s="1"/>
  <c r="I722" i="36" a="1"/>
  <c r="I722" i="36" s="1"/>
  <c r="K722" i="36" s="1"/>
  <c r="I723" i="36" a="1"/>
  <c r="I723" i="36" s="1"/>
  <c r="K723" i="36" s="1"/>
  <c r="I724" i="36" a="1"/>
  <c r="I724" i="36" s="1"/>
  <c r="K724" i="36" s="1"/>
  <c r="I725" i="36" a="1"/>
  <c r="I725" i="36" s="1"/>
  <c r="K725" i="36" s="1"/>
  <c r="I726" i="36" a="1"/>
  <c r="I726" i="36" s="1"/>
  <c r="K726" i="36" s="1"/>
  <c r="I727" i="36" a="1"/>
  <c r="I727" i="36" s="1"/>
  <c r="K727" i="36" s="1"/>
  <c r="I728" i="36" a="1"/>
  <c r="I728" i="36" s="1"/>
  <c r="K728" i="36" s="1"/>
  <c r="I729" i="36" a="1"/>
  <c r="I729" i="36" s="1"/>
  <c r="K729" i="36" s="1"/>
  <c r="I730" i="36" a="1"/>
  <c r="I730" i="36" s="1"/>
  <c r="K730" i="36" s="1"/>
  <c r="I731" i="36" a="1"/>
  <c r="I731" i="36" s="1"/>
  <c r="K731" i="36" s="1"/>
  <c r="I732" i="36" a="1"/>
  <c r="I732" i="36" s="1"/>
  <c r="K732" i="36" s="1"/>
  <c r="I733" i="36" a="1"/>
  <c r="I733" i="36" s="1"/>
  <c r="K733" i="36" s="1"/>
  <c r="I734" i="36" a="1"/>
  <c r="I734" i="36" s="1"/>
  <c r="K734" i="36" s="1"/>
  <c r="I735" i="36" a="1"/>
  <c r="I735" i="36" s="1"/>
  <c r="K735" i="36" s="1"/>
  <c r="I736" i="36" a="1"/>
  <c r="I736" i="36" s="1"/>
  <c r="K736" i="36" s="1"/>
  <c r="I737" i="36" a="1"/>
  <c r="I737" i="36" s="1"/>
  <c r="K737" i="36" s="1"/>
  <c r="I738" i="36" a="1"/>
  <c r="I738" i="36" s="1"/>
  <c r="K738" i="36" s="1"/>
  <c r="I739" i="36" a="1"/>
  <c r="I739" i="36" s="1"/>
  <c r="K739" i="36" s="1"/>
  <c r="I740" i="36" a="1"/>
  <c r="I740" i="36" s="1"/>
  <c r="K740" i="36" s="1"/>
  <c r="I741" i="36" a="1"/>
  <c r="I741" i="36" s="1"/>
  <c r="K741" i="36" s="1"/>
  <c r="I742" i="36" a="1"/>
  <c r="I742" i="36" s="1"/>
  <c r="K742" i="36" s="1"/>
  <c r="I743" i="36" a="1"/>
  <c r="I743" i="36" s="1"/>
  <c r="K743" i="36" s="1"/>
  <c r="I744" i="36" a="1"/>
  <c r="I744" i="36" s="1"/>
  <c r="K744" i="36" s="1"/>
  <c r="I745" i="36" a="1"/>
  <c r="I745" i="36" s="1"/>
  <c r="K745" i="36" s="1"/>
  <c r="I746" i="36" a="1"/>
  <c r="I746" i="36" s="1"/>
  <c r="K746" i="36" s="1"/>
  <c r="I747" i="36" a="1"/>
  <c r="I747" i="36" s="1"/>
  <c r="K747" i="36" s="1"/>
  <c r="I748" i="36" a="1"/>
  <c r="I748" i="36" s="1"/>
  <c r="K748" i="36" s="1"/>
  <c r="I749" i="36" a="1"/>
  <c r="I749" i="36" s="1"/>
  <c r="K749" i="36" s="1"/>
  <c r="I750" i="36" a="1"/>
  <c r="I750" i="36" s="1"/>
  <c r="K750" i="36" s="1"/>
  <c r="I751" i="36" a="1"/>
  <c r="I751" i="36" s="1"/>
  <c r="K751" i="36" s="1"/>
  <c r="I752" i="36" a="1"/>
  <c r="I752" i="36" s="1"/>
  <c r="K752" i="36" s="1"/>
  <c r="I753" i="36" a="1"/>
  <c r="I753" i="36" s="1"/>
  <c r="K753" i="36" s="1"/>
  <c r="I754" i="36" a="1"/>
  <c r="I754" i="36" s="1"/>
  <c r="K754" i="36" s="1"/>
  <c r="I755" i="36" a="1"/>
  <c r="I755" i="36" s="1"/>
  <c r="K755" i="36" s="1"/>
  <c r="I756" i="36" a="1"/>
  <c r="I756" i="36" s="1"/>
  <c r="K756" i="36" s="1"/>
  <c r="I757" i="36" a="1"/>
  <c r="I757" i="36" s="1"/>
  <c r="K757" i="36" s="1"/>
  <c r="I758" i="36" a="1"/>
  <c r="I758" i="36" s="1"/>
  <c r="K758" i="36" s="1"/>
  <c r="I759" i="36" a="1"/>
  <c r="I759" i="36" s="1"/>
  <c r="K759" i="36" s="1"/>
  <c r="I760" i="36" a="1"/>
  <c r="I760" i="36" s="1"/>
  <c r="K760" i="36" s="1"/>
  <c r="I761" i="36" a="1"/>
  <c r="I761" i="36" s="1"/>
  <c r="K761" i="36" s="1"/>
  <c r="I762" i="36" a="1"/>
  <c r="I762" i="36" s="1"/>
  <c r="K762" i="36" s="1"/>
  <c r="I763" i="36" a="1"/>
  <c r="I763" i="36" s="1"/>
  <c r="K763" i="36" s="1"/>
  <c r="I764" i="36" a="1"/>
  <c r="I764" i="36" s="1"/>
  <c r="K764" i="36" s="1"/>
  <c r="I765" i="36" a="1"/>
  <c r="I765" i="36" s="1"/>
  <c r="K765" i="36" s="1"/>
  <c r="I766" i="36" a="1"/>
  <c r="I766" i="36" s="1"/>
  <c r="K766" i="36" s="1"/>
  <c r="I767" i="36" a="1"/>
  <c r="I767" i="36" s="1"/>
  <c r="K767" i="36" s="1"/>
  <c r="I768" i="36" a="1"/>
  <c r="I768" i="36" s="1"/>
  <c r="K768" i="36" s="1"/>
  <c r="I769" i="36" a="1"/>
  <c r="I769" i="36" s="1"/>
  <c r="K769" i="36" s="1"/>
  <c r="I770" i="36" a="1"/>
  <c r="I770" i="36" s="1"/>
  <c r="K770" i="36" s="1"/>
  <c r="I771" i="36" a="1"/>
  <c r="I771" i="36" s="1"/>
  <c r="K771" i="36" s="1"/>
  <c r="I772" i="36" a="1"/>
  <c r="I772" i="36" s="1"/>
  <c r="K772" i="36" s="1"/>
  <c r="I773" i="36" a="1"/>
  <c r="I773" i="36" s="1"/>
  <c r="K773" i="36" s="1"/>
  <c r="I774" i="36" a="1"/>
  <c r="I774" i="36" s="1"/>
  <c r="K774" i="36" s="1"/>
  <c r="I775" i="36" a="1"/>
  <c r="I775" i="36" s="1"/>
  <c r="K775" i="36" s="1"/>
  <c r="I776" i="36" a="1"/>
  <c r="I776" i="36" s="1"/>
  <c r="K776" i="36" s="1"/>
  <c r="I777" i="36" a="1"/>
  <c r="I777" i="36" s="1"/>
  <c r="K777" i="36" s="1"/>
  <c r="I778" i="36" a="1"/>
  <c r="I778" i="36" s="1"/>
  <c r="K778" i="36" s="1"/>
  <c r="I779" i="36" a="1"/>
  <c r="I779" i="36" s="1"/>
  <c r="K779" i="36" s="1"/>
  <c r="I780" i="36" a="1"/>
  <c r="I780" i="36" s="1"/>
  <c r="K780" i="36" s="1"/>
  <c r="I781" i="36" a="1"/>
  <c r="I781" i="36" s="1"/>
  <c r="K781" i="36" s="1"/>
  <c r="I782" i="36" a="1"/>
  <c r="I782" i="36" s="1"/>
  <c r="K782" i="36" s="1"/>
  <c r="I783" i="36" a="1"/>
  <c r="I783" i="36" s="1"/>
  <c r="K783" i="36" s="1"/>
  <c r="I784" i="36" a="1"/>
  <c r="I784" i="36" s="1"/>
  <c r="K784" i="36" s="1"/>
  <c r="I785" i="36" a="1"/>
  <c r="I785" i="36" s="1"/>
  <c r="K785" i="36" s="1"/>
  <c r="I786" i="36" a="1"/>
  <c r="I786" i="36" s="1"/>
  <c r="K786" i="36" s="1"/>
  <c r="I787" i="36" a="1"/>
  <c r="I787" i="36" s="1"/>
  <c r="K787" i="36" s="1"/>
  <c r="I788" i="36" a="1"/>
  <c r="I788" i="36" s="1"/>
  <c r="K788" i="36" s="1"/>
  <c r="I789" i="36" a="1"/>
  <c r="I789" i="36" s="1"/>
  <c r="K789" i="36" s="1"/>
  <c r="I790" i="36" a="1"/>
  <c r="I790" i="36" s="1"/>
  <c r="K790" i="36" s="1"/>
  <c r="I791" i="36" a="1"/>
  <c r="I791" i="36" s="1"/>
  <c r="K791" i="36" s="1"/>
  <c r="I792" i="36" a="1"/>
  <c r="I792" i="36" s="1"/>
  <c r="K792" i="36" s="1"/>
  <c r="I793" i="36" a="1"/>
  <c r="I793" i="36" s="1"/>
  <c r="K793" i="36" s="1"/>
  <c r="I794" i="36" a="1"/>
  <c r="I794" i="36" s="1"/>
  <c r="K794" i="36" s="1"/>
  <c r="I795" i="36" a="1"/>
  <c r="I795" i="36" s="1"/>
  <c r="K795" i="36" s="1"/>
  <c r="I796" i="36" a="1"/>
  <c r="I796" i="36" s="1"/>
  <c r="K796" i="36" s="1"/>
  <c r="I797" i="36" a="1"/>
  <c r="I797" i="36" s="1"/>
  <c r="K797" i="36" s="1"/>
  <c r="I798" i="36" a="1"/>
  <c r="I798" i="36" s="1"/>
  <c r="K798" i="36" s="1"/>
  <c r="I799" i="36" a="1"/>
  <c r="I799" i="36" s="1"/>
  <c r="K799" i="36" s="1"/>
  <c r="I800" i="36" a="1"/>
  <c r="I800" i="36" s="1"/>
  <c r="K800" i="36" s="1"/>
  <c r="I801" i="36" a="1"/>
  <c r="I801" i="36" s="1"/>
  <c r="K801" i="36" s="1"/>
  <c r="I802" i="36" a="1"/>
  <c r="I802" i="36" s="1"/>
  <c r="K802" i="36" s="1"/>
  <c r="I803" i="36" a="1"/>
  <c r="I803" i="36" s="1"/>
  <c r="K803" i="36" s="1"/>
  <c r="I804" i="36" a="1"/>
  <c r="I804" i="36" s="1"/>
  <c r="K804" i="36" s="1"/>
  <c r="I805" i="36" a="1"/>
  <c r="I805" i="36" s="1"/>
  <c r="K805" i="36" s="1"/>
  <c r="I806" i="36" a="1"/>
  <c r="I806" i="36" s="1"/>
  <c r="K806" i="36" s="1"/>
  <c r="I807" i="36" a="1"/>
  <c r="I807" i="36" s="1"/>
  <c r="K807" i="36" s="1"/>
  <c r="I808" i="36" a="1"/>
  <c r="I808" i="36" s="1"/>
  <c r="K808" i="36" s="1"/>
  <c r="I809" i="36" a="1"/>
  <c r="I809" i="36" s="1"/>
  <c r="K809" i="36" s="1"/>
  <c r="I810" i="36" a="1"/>
  <c r="I810" i="36" s="1"/>
  <c r="K810" i="36" s="1"/>
  <c r="I811" i="36" a="1"/>
  <c r="I811" i="36" s="1"/>
  <c r="K811" i="36" s="1"/>
  <c r="I812" i="36" a="1"/>
  <c r="I812" i="36" s="1"/>
  <c r="K812" i="36" s="1"/>
  <c r="I813" i="36" a="1"/>
  <c r="I813" i="36" s="1"/>
  <c r="K813" i="36" s="1"/>
  <c r="I814" i="36" a="1"/>
  <c r="I814" i="36" s="1"/>
  <c r="K814" i="36" s="1"/>
  <c r="I815" i="36" a="1"/>
  <c r="I815" i="36" s="1"/>
  <c r="K815" i="36" s="1"/>
  <c r="I816" i="36" a="1"/>
  <c r="I816" i="36" s="1"/>
  <c r="K816" i="36" s="1"/>
  <c r="I817" i="36" a="1"/>
  <c r="I817" i="36" s="1"/>
  <c r="K817" i="36" s="1"/>
  <c r="I818" i="36" a="1"/>
  <c r="I818" i="36" s="1"/>
  <c r="K818" i="36" s="1"/>
  <c r="I819" i="36" a="1"/>
  <c r="I819" i="36" s="1"/>
  <c r="K819" i="36" s="1"/>
  <c r="I820" i="36" a="1"/>
  <c r="I820" i="36" s="1"/>
  <c r="K820" i="36" s="1"/>
  <c r="I821" i="36" a="1"/>
  <c r="I821" i="36" s="1"/>
  <c r="K821" i="36" s="1"/>
  <c r="I822" i="36" a="1"/>
  <c r="I822" i="36" s="1"/>
  <c r="K822" i="36" s="1"/>
  <c r="I823" i="36" a="1"/>
  <c r="I823" i="36" s="1"/>
  <c r="K823" i="36" s="1"/>
  <c r="I824" i="36" a="1"/>
  <c r="I824" i="36" s="1"/>
  <c r="K824" i="36" s="1"/>
  <c r="I825" i="36" a="1"/>
  <c r="I825" i="36" s="1"/>
  <c r="K825" i="36" s="1"/>
  <c r="I826" i="36" a="1"/>
  <c r="I826" i="36" s="1"/>
  <c r="K826" i="36" s="1"/>
  <c r="I827" i="36" a="1"/>
  <c r="I827" i="36" s="1"/>
  <c r="K827" i="36" s="1"/>
  <c r="I828" i="36" a="1"/>
  <c r="I828" i="36" s="1"/>
  <c r="K828" i="36" s="1"/>
  <c r="I829" i="36" a="1"/>
  <c r="I829" i="36" s="1"/>
  <c r="K829" i="36" s="1"/>
  <c r="I830" i="36" a="1"/>
  <c r="I830" i="36" s="1"/>
  <c r="K830" i="36" s="1"/>
  <c r="I831" i="36" a="1"/>
  <c r="I831" i="36" s="1"/>
  <c r="K831" i="36" s="1"/>
  <c r="I832" i="36" a="1"/>
  <c r="I832" i="36" s="1"/>
  <c r="K832" i="36" s="1"/>
  <c r="I833" i="36" a="1"/>
  <c r="I833" i="36" s="1"/>
  <c r="K833" i="36" s="1"/>
  <c r="I834" i="36" a="1"/>
  <c r="I834" i="36" s="1"/>
  <c r="K834" i="36" s="1"/>
  <c r="I835" i="36" a="1"/>
  <c r="I835" i="36" s="1"/>
  <c r="K835" i="36" s="1"/>
  <c r="I836" i="36" a="1"/>
  <c r="I836" i="36" s="1"/>
  <c r="K836" i="36" s="1"/>
  <c r="I837" i="36" a="1"/>
  <c r="I837" i="36" s="1"/>
  <c r="K837" i="36" s="1"/>
  <c r="I838" i="36" a="1"/>
  <c r="I838" i="36" s="1"/>
  <c r="K838" i="36" s="1"/>
  <c r="I839" i="36" a="1"/>
  <c r="I839" i="36" s="1"/>
  <c r="K839" i="36" s="1"/>
  <c r="I840" i="36" a="1"/>
  <c r="I840" i="36" s="1"/>
  <c r="K840" i="36" s="1"/>
  <c r="I841" i="36" a="1"/>
  <c r="I841" i="36" s="1"/>
  <c r="K841" i="36" s="1"/>
  <c r="I842" i="36" a="1"/>
  <c r="I842" i="36" s="1"/>
  <c r="K842" i="36" s="1"/>
  <c r="I843" i="36" a="1"/>
  <c r="I843" i="36" s="1"/>
  <c r="K843" i="36" s="1"/>
  <c r="I844" i="36" a="1"/>
  <c r="I844" i="36" s="1"/>
  <c r="K844" i="36" s="1"/>
  <c r="I845" i="36" a="1"/>
  <c r="I845" i="36" s="1"/>
  <c r="K845" i="36" s="1"/>
  <c r="I846" i="36" a="1"/>
  <c r="I846" i="36" s="1"/>
  <c r="K846" i="36" s="1"/>
  <c r="I847" i="36" a="1"/>
  <c r="I847" i="36" s="1"/>
  <c r="K847" i="36" s="1"/>
  <c r="I848" i="36" a="1"/>
  <c r="I848" i="36" s="1"/>
  <c r="K848" i="36" s="1"/>
  <c r="I849" i="36" a="1"/>
  <c r="I849" i="36" s="1"/>
  <c r="K849" i="36" s="1"/>
  <c r="I850" i="36" a="1"/>
  <c r="I850" i="36" s="1"/>
  <c r="K850" i="36" s="1"/>
  <c r="I851" i="36" a="1"/>
  <c r="I851" i="36" s="1"/>
  <c r="K851" i="36" s="1"/>
  <c r="I852" i="36" a="1"/>
  <c r="I852" i="36" s="1"/>
  <c r="K852" i="36" s="1"/>
  <c r="I853" i="36" a="1"/>
  <c r="I853" i="36" s="1"/>
  <c r="K853" i="36" s="1"/>
  <c r="I854" i="36" a="1"/>
  <c r="I854" i="36" s="1"/>
  <c r="K854" i="36" s="1"/>
  <c r="I855" i="36" a="1"/>
  <c r="I855" i="36" s="1"/>
  <c r="K855" i="36" s="1"/>
  <c r="I856" i="36" a="1"/>
  <c r="I856" i="36" s="1"/>
  <c r="K856" i="36" s="1"/>
  <c r="I857" i="36" a="1"/>
  <c r="I857" i="36" s="1"/>
  <c r="K857" i="36" s="1"/>
  <c r="I858" i="36" a="1"/>
  <c r="I858" i="36" s="1"/>
  <c r="K858" i="36" s="1"/>
  <c r="I859" i="36" a="1"/>
  <c r="I859" i="36" s="1"/>
  <c r="K859" i="36" s="1"/>
  <c r="I860" i="36" a="1"/>
  <c r="I860" i="36" s="1"/>
  <c r="K860" i="36" s="1"/>
  <c r="I861" i="36" a="1"/>
  <c r="I861" i="36" s="1"/>
  <c r="K861" i="36" s="1"/>
  <c r="I862" i="36" a="1"/>
  <c r="I862" i="36" s="1"/>
  <c r="K862" i="36" s="1"/>
  <c r="I863" i="36" a="1"/>
  <c r="I863" i="36" s="1"/>
  <c r="K863" i="36" s="1"/>
  <c r="I864" i="36" a="1"/>
  <c r="I864" i="36" s="1"/>
  <c r="K864" i="36" s="1"/>
  <c r="I865" i="36" a="1"/>
  <c r="I865" i="36" s="1"/>
  <c r="K865" i="36" s="1"/>
  <c r="I866" i="36" a="1"/>
  <c r="I866" i="36" s="1"/>
  <c r="K866" i="36" s="1"/>
  <c r="I867" i="36" a="1"/>
  <c r="I867" i="36" s="1"/>
  <c r="K867" i="36" s="1"/>
  <c r="I868" i="36" a="1"/>
  <c r="I868" i="36" s="1"/>
  <c r="K868" i="36" s="1"/>
  <c r="I869" i="36" a="1"/>
  <c r="I869" i="36" s="1"/>
  <c r="K869" i="36" s="1"/>
  <c r="I870" i="36" a="1"/>
  <c r="I870" i="36" s="1"/>
  <c r="K870" i="36" s="1"/>
  <c r="I871" i="36" a="1"/>
  <c r="I871" i="36" s="1"/>
  <c r="K871" i="36" s="1"/>
  <c r="I872" i="36" a="1"/>
  <c r="I872" i="36" s="1"/>
  <c r="K872" i="36" s="1"/>
  <c r="I873" i="36" a="1"/>
  <c r="I873" i="36" s="1"/>
  <c r="K873" i="36" s="1"/>
  <c r="I874" i="36" a="1"/>
  <c r="I874" i="36" s="1"/>
  <c r="K874" i="36" s="1"/>
  <c r="I875" i="36" a="1"/>
  <c r="I875" i="36" s="1"/>
  <c r="K875" i="36" s="1"/>
  <c r="I876" i="36" a="1"/>
  <c r="I876" i="36" s="1"/>
  <c r="K876" i="36" s="1"/>
  <c r="I877" i="36" a="1"/>
  <c r="I877" i="36" s="1"/>
  <c r="K877" i="36" s="1"/>
  <c r="I878" i="36" a="1"/>
  <c r="I878" i="36" s="1"/>
  <c r="K878" i="36" s="1"/>
  <c r="I879" i="36" a="1"/>
  <c r="I879" i="36" s="1"/>
  <c r="K879" i="36" s="1"/>
  <c r="I880" i="36" a="1"/>
  <c r="I880" i="36" s="1"/>
  <c r="K880" i="36" s="1"/>
  <c r="I881" i="36" a="1"/>
  <c r="I881" i="36" s="1"/>
  <c r="K881" i="36" s="1"/>
  <c r="I882" i="36" a="1"/>
  <c r="I882" i="36" s="1"/>
  <c r="K882" i="36" s="1"/>
  <c r="I883" i="36" a="1"/>
  <c r="I883" i="36" s="1"/>
  <c r="K883" i="36" s="1"/>
  <c r="I884" i="36" a="1"/>
  <c r="I884" i="36" s="1"/>
  <c r="K884" i="36" s="1"/>
  <c r="I885" i="36" a="1"/>
  <c r="I885" i="36" s="1"/>
  <c r="K885" i="36" s="1"/>
  <c r="I886" i="36" a="1"/>
  <c r="I886" i="36" s="1"/>
  <c r="K886" i="36" s="1"/>
  <c r="I887" i="36" a="1"/>
  <c r="I887" i="36" s="1"/>
  <c r="K887" i="36" s="1"/>
  <c r="I888" i="36" a="1"/>
  <c r="I888" i="36" s="1"/>
  <c r="K888" i="36" s="1"/>
  <c r="I889" i="36" a="1"/>
  <c r="I889" i="36" s="1"/>
  <c r="K889" i="36" s="1"/>
  <c r="I890" i="36" a="1"/>
  <c r="I890" i="36" s="1"/>
  <c r="K890" i="36" s="1"/>
  <c r="I891" i="36" a="1"/>
  <c r="I891" i="36" s="1"/>
  <c r="K891" i="36" s="1"/>
  <c r="I892" i="36" a="1"/>
  <c r="I892" i="36" s="1"/>
  <c r="K892" i="36" s="1"/>
  <c r="I893" i="36" a="1"/>
  <c r="I893" i="36" s="1"/>
  <c r="K893" i="36" s="1"/>
  <c r="I894" i="36" a="1"/>
  <c r="I894" i="36" s="1"/>
  <c r="K894" i="36" s="1"/>
  <c r="I895" i="36" a="1"/>
  <c r="I895" i="36" s="1"/>
  <c r="K895" i="36" s="1"/>
  <c r="I896" i="36" a="1"/>
  <c r="I896" i="36" s="1"/>
  <c r="K896" i="36" s="1"/>
  <c r="I897" i="36" a="1"/>
  <c r="I897" i="36" s="1"/>
  <c r="K897" i="36" s="1"/>
  <c r="I898" i="36" a="1"/>
  <c r="I898" i="36" s="1"/>
  <c r="K898" i="36" s="1"/>
  <c r="I899" i="36" a="1"/>
  <c r="I899" i="36" s="1"/>
  <c r="K899" i="36" s="1"/>
  <c r="I900" i="36" a="1"/>
  <c r="I900" i="36" s="1"/>
  <c r="K900" i="36" s="1"/>
  <c r="I901" i="36" a="1"/>
  <c r="I901" i="36" s="1"/>
  <c r="K901" i="36" s="1"/>
  <c r="I902" i="36" a="1"/>
  <c r="I902" i="36" s="1"/>
  <c r="K902" i="36" s="1"/>
  <c r="I903" i="36" a="1"/>
  <c r="I903" i="36" s="1"/>
  <c r="K903" i="36" s="1"/>
  <c r="I904" i="36" a="1"/>
  <c r="I904" i="36" s="1"/>
  <c r="K904" i="36" s="1"/>
  <c r="I905" i="36" a="1"/>
  <c r="I905" i="36" s="1"/>
  <c r="K905" i="36" s="1"/>
  <c r="I906" i="36" a="1"/>
  <c r="I906" i="36" s="1"/>
  <c r="K906" i="36" s="1"/>
  <c r="I907" i="36" a="1"/>
  <c r="I907" i="36" s="1"/>
  <c r="K907" i="36" s="1"/>
  <c r="I908" i="36" a="1"/>
  <c r="I908" i="36" s="1"/>
  <c r="K908" i="36" s="1"/>
  <c r="I909" i="36" a="1"/>
  <c r="I909" i="36" s="1"/>
  <c r="K909" i="36" s="1"/>
  <c r="I910" i="36" a="1"/>
  <c r="I910" i="36" s="1"/>
  <c r="K910" i="36" s="1"/>
  <c r="I911" i="36" a="1"/>
  <c r="I911" i="36" s="1"/>
  <c r="K911" i="36" s="1"/>
  <c r="I912" i="36" a="1"/>
  <c r="I912" i="36" s="1"/>
  <c r="K912" i="36" s="1"/>
  <c r="I913" i="36" a="1"/>
  <c r="I913" i="36" s="1"/>
  <c r="K913" i="36" s="1"/>
  <c r="I914" i="36" a="1"/>
  <c r="I914" i="36" s="1"/>
  <c r="K914" i="36" s="1"/>
  <c r="I915" i="36" a="1"/>
  <c r="I915" i="36" s="1"/>
  <c r="K915" i="36" s="1"/>
  <c r="I916" i="36" a="1"/>
  <c r="I916" i="36" s="1"/>
  <c r="K916" i="36" s="1"/>
  <c r="I917" i="36" a="1"/>
  <c r="I917" i="36" s="1"/>
  <c r="K917" i="36" s="1"/>
  <c r="I918" i="36" a="1"/>
  <c r="I918" i="36" s="1"/>
  <c r="K918" i="36" s="1"/>
  <c r="I919" i="36" a="1"/>
  <c r="I919" i="36" s="1"/>
  <c r="K919" i="36" s="1"/>
  <c r="I920" i="36" a="1"/>
  <c r="I920" i="36" s="1"/>
  <c r="K920" i="36" s="1"/>
  <c r="I921" i="36" a="1"/>
  <c r="I921" i="36" s="1"/>
  <c r="K921" i="36" s="1"/>
  <c r="I922" i="36" a="1"/>
  <c r="I922" i="36" s="1"/>
  <c r="K922" i="36" s="1"/>
  <c r="I923" i="36" a="1"/>
  <c r="I923" i="36" s="1"/>
  <c r="K923" i="36" s="1"/>
  <c r="I924" i="36" a="1"/>
  <c r="I924" i="36" s="1"/>
  <c r="K924" i="36" s="1"/>
  <c r="I925" i="36" a="1"/>
  <c r="I925" i="36" s="1"/>
  <c r="K925" i="36" s="1"/>
  <c r="I926" i="36" a="1"/>
  <c r="I926" i="36" s="1"/>
  <c r="K926" i="36" s="1"/>
  <c r="I927" i="36" a="1"/>
  <c r="I927" i="36" s="1"/>
  <c r="K927" i="36" s="1"/>
  <c r="I928" i="36" a="1"/>
  <c r="I928" i="36" s="1"/>
  <c r="K928" i="36" s="1"/>
  <c r="I929" i="36" a="1"/>
  <c r="I929" i="36" s="1"/>
  <c r="K929" i="36" s="1"/>
  <c r="I930" i="36" a="1"/>
  <c r="I930" i="36" s="1"/>
  <c r="K930" i="36" s="1"/>
  <c r="I931" i="36" a="1"/>
  <c r="I931" i="36" s="1"/>
  <c r="K931" i="36" s="1"/>
  <c r="I932" i="36" a="1"/>
  <c r="I932" i="36" s="1"/>
  <c r="K932" i="36" s="1"/>
  <c r="I933" i="36" a="1"/>
  <c r="I933" i="36" s="1"/>
  <c r="K933" i="36" s="1"/>
  <c r="I934" i="36" a="1"/>
  <c r="I934" i="36" s="1"/>
  <c r="K934" i="36" s="1"/>
  <c r="I935" i="36" a="1"/>
  <c r="I935" i="36" s="1"/>
  <c r="K935" i="36" s="1"/>
  <c r="I936" i="36" a="1"/>
  <c r="I936" i="36" s="1"/>
  <c r="K936" i="36" s="1"/>
  <c r="I937" i="36" a="1"/>
  <c r="I937" i="36" s="1"/>
  <c r="K937" i="36" s="1"/>
  <c r="I938" i="36" a="1"/>
  <c r="I938" i="36" s="1"/>
  <c r="K938" i="36" s="1"/>
  <c r="I939" i="36" a="1"/>
  <c r="I939" i="36" s="1"/>
  <c r="K939" i="36" s="1"/>
  <c r="I940" i="36" a="1"/>
  <c r="I940" i="36" s="1"/>
  <c r="K940" i="36" s="1"/>
  <c r="I941" i="36" a="1"/>
  <c r="I941" i="36" s="1"/>
  <c r="K941" i="36" s="1"/>
  <c r="I942" i="36" a="1"/>
  <c r="I942" i="36" s="1"/>
  <c r="K942" i="36" s="1"/>
  <c r="I943" i="36" a="1"/>
  <c r="I943" i="36" s="1"/>
  <c r="K943" i="36" s="1"/>
  <c r="I944" i="36" a="1"/>
  <c r="I944" i="36" s="1"/>
  <c r="K944" i="36" s="1"/>
  <c r="I945" i="36" a="1"/>
  <c r="I945" i="36" s="1"/>
  <c r="K945" i="36" s="1"/>
  <c r="I946" i="36" a="1"/>
  <c r="I946" i="36" s="1"/>
  <c r="K946" i="36" s="1"/>
  <c r="I947" i="36" a="1"/>
  <c r="I947" i="36" s="1"/>
  <c r="K947" i="36" s="1"/>
  <c r="I948" i="36" a="1"/>
  <c r="I948" i="36" s="1"/>
  <c r="K948" i="36" s="1"/>
  <c r="I949" i="36" a="1"/>
  <c r="I949" i="36" s="1"/>
  <c r="K949" i="36" s="1"/>
  <c r="I950" i="36" a="1"/>
  <c r="I950" i="36" s="1"/>
  <c r="K950" i="36" s="1"/>
  <c r="I951" i="36" a="1"/>
  <c r="I951" i="36" s="1"/>
  <c r="K951" i="36" s="1"/>
  <c r="I952" i="36" a="1"/>
  <c r="I952" i="36" s="1"/>
  <c r="K952" i="36" s="1"/>
  <c r="I953" i="36" a="1"/>
  <c r="I953" i="36" s="1"/>
  <c r="K953" i="36" s="1"/>
  <c r="I954" i="36" a="1"/>
  <c r="I954" i="36" s="1"/>
  <c r="K954" i="36" s="1"/>
  <c r="I955" i="36" a="1"/>
  <c r="I955" i="36" s="1"/>
  <c r="K955" i="36" s="1"/>
  <c r="I956" i="36" a="1"/>
  <c r="I956" i="36" s="1"/>
  <c r="K956" i="36" s="1"/>
  <c r="I957" i="36" a="1"/>
  <c r="I957" i="36" s="1"/>
  <c r="K957" i="36" s="1"/>
  <c r="I958" i="36" a="1"/>
  <c r="I958" i="36" s="1"/>
  <c r="K958" i="36" s="1"/>
  <c r="I959" i="36" a="1"/>
  <c r="I959" i="36" s="1"/>
  <c r="K959" i="36" s="1"/>
  <c r="I960" i="36" a="1"/>
  <c r="I960" i="36" s="1"/>
  <c r="K960" i="36" s="1"/>
  <c r="I961" i="36" a="1"/>
  <c r="I961" i="36" s="1"/>
  <c r="K961" i="36" s="1"/>
  <c r="I962" i="36" a="1"/>
  <c r="I962" i="36" s="1"/>
  <c r="K962" i="36" s="1"/>
  <c r="I963" i="36" a="1"/>
  <c r="I963" i="36" s="1"/>
  <c r="K963" i="36" s="1"/>
  <c r="I964" i="36" a="1"/>
  <c r="I964" i="36" s="1"/>
  <c r="K964" i="36" s="1"/>
  <c r="I965" i="36" a="1"/>
  <c r="I965" i="36" s="1"/>
  <c r="K965" i="36" s="1"/>
  <c r="I966" i="36" a="1"/>
  <c r="I966" i="36" s="1"/>
  <c r="K966" i="36" s="1"/>
  <c r="I967" i="36" a="1"/>
  <c r="I967" i="36" s="1"/>
  <c r="K967" i="36" s="1"/>
  <c r="I968" i="36" a="1"/>
  <c r="I968" i="36" s="1"/>
  <c r="K968" i="36" s="1"/>
  <c r="I969" i="36" a="1"/>
  <c r="I969" i="36" s="1"/>
  <c r="K969" i="36" s="1"/>
  <c r="I970" i="36" a="1"/>
  <c r="I970" i="36" s="1"/>
  <c r="K970" i="36" s="1"/>
  <c r="I971" i="36" a="1"/>
  <c r="I971" i="36" s="1"/>
  <c r="K971" i="36" s="1"/>
  <c r="I972" i="36" a="1"/>
  <c r="I972" i="36" s="1"/>
  <c r="K972" i="36" s="1"/>
  <c r="I973" i="36" a="1"/>
  <c r="I973" i="36" s="1"/>
  <c r="K973" i="36" s="1"/>
  <c r="I974" i="36" a="1"/>
  <c r="I974" i="36" s="1"/>
  <c r="K974" i="36" s="1"/>
  <c r="I975" i="36" a="1"/>
  <c r="I975" i="36" s="1"/>
  <c r="K975" i="36" s="1"/>
  <c r="I976" i="36" a="1"/>
  <c r="I976" i="36" s="1"/>
  <c r="K976" i="36" s="1"/>
  <c r="I977" i="36" a="1"/>
  <c r="I977" i="36" s="1"/>
  <c r="K977" i="36" s="1"/>
  <c r="I978" i="36" a="1"/>
  <c r="I978" i="36" s="1"/>
  <c r="K978" i="36" s="1"/>
  <c r="I979" i="36" a="1"/>
  <c r="I979" i="36" s="1"/>
  <c r="K979" i="36" s="1"/>
  <c r="I980" i="36" a="1"/>
  <c r="I980" i="36" s="1"/>
  <c r="K980" i="36" s="1"/>
  <c r="I981" i="36" a="1"/>
  <c r="I981" i="36" s="1"/>
  <c r="K981" i="36" s="1"/>
  <c r="I982" i="36" a="1"/>
  <c r="I982" i="36" s="1"/>
  <c r="K982" i="36" s="1"/>
  <c r="I983" i="36" a="1"/>
  <c r="I983" i="36" s="1"/>
  <c r="K983" i="36" s="1"/>
  <c r="I984" i="36" a="1"/>
  <c r="I984" i="36" s="1"/>
  <c r="K984" i="36" s="1"/>
  <c r="I985" i="36" a="1"/>
  <c r="I985" i="36" s="1"/>
  <c r="K985" i="36" s="1"/>
  <c r="I986" i="36" a="1"/>
  <c r="I986" i="36" s="1"/>
  <c r="K986" i="36" s="1"/>
  <c r="I987" i="36" a="1"/>
  <c r="I987" i="36" s="1"/>
  <c r="K987" i="36" s="1"/>
  <c r="I988" i="36" a="1"/>
  <c r="I988" i="36" s="1"/>
  <c r="K988" i="36" s="1"/>
  <c r="I989" i="36" a="1"/>
  <c r="I989" i="36" s="1"/>
  <c r="K989" i="36" s="1"/>
  <c r="I990" i="36" a="1"/>
  <c r="I990" i="36" s="1"/>
  <c r="K990" i="36" s="1"/>
  <c r="I991" i="36" a="1"/>
  <c r="I991" i="36" s="1"/>
  <c r="K991" i="36" s="1"/>
  <c r="I992" i="36" a="1"/>
  <c r="I992" i="36" s="1"/>
  <c r="K992" i="36" s="1"/>
  <c r="I993" i="36" a="1"/>
  <c r="I993" i="36" s="1"/>
  <c r="K993" i="36" s="1"/>
  <c r="I994" i="36" a="1"/>
  <c r="I994" i="36" s="1"/>
  <c r="K994" i="36" s="1"/>
  <c r="I995" i="36" a="1"/>
  <c r="I995" i="36" s="1"/>
  <c r="K995" i="36" s="1"/>
  <c r="I996" i="36" a="1"/>
  <c r="I996" i="36" s="1"/>
  <c r="K996" i="36" s="1"/>
  <c r="I997" i="36" a="1"/>
  <c r="I997" i="36" s="1"/>
  <c r="K997" i="36" s="1"/>
  <c r="I998" i="36" a="1"/>
  <c r="I998" i="36" s="1"/>
  <c r="K998" i="36" s="1"/>
  <c r="I999" i="36" a="1"/>
  <c r="I999" i="36" s="1"/>
  <c r="K999" i="36" s="1"/>
  <c r="I1000" i="36" a="1"/>
  <c r="I1000" i="36" s="1"/>
  <c r="K1000" i="36" s="1"/>
  <c r="I1001" i="36" a="1"/>
  <c r="I1001" i="36" s="1"/>
  <c r="K1001" i="36" s="1"/>
  <c r="H5" i="18" a="1"/>
  <c r="H5" i="18" s="1"/>
  <c r="G3" i="18" a="1"/>
  <c r="G3" i="18" s="1"/>
  <c r="H3" i="18" s="1" a="1"/>
  <c r="H3" i="18" s="1"/>
  <c r="I6" i="13"/>
  <c r="R108" i="18" a="1"/>
  <c r="R108" i="18" s="1"/>
  <c r="T108" i="18" s="1"/>
  <c r="R109" i="18" a="1"/>
  <c r="R109" i="18" s="1"/>
  <c r="T109" i="18" s="1"/>
  <c r="R110" i="18" a="1"/>
  <c r="R110" i="18" s="1"/>
  <c r="T110" i="18" s="1"/>
  <c r="R111" i="18" a="1"/>
  <c r="R111" i="18" s="1"/>
  <c r="T111" i="18" s="1"/>
  <c r="R112" i="18" a="1"/>
  <c r="R112" i="18" s="1"/>
  <c r="T112" i="18" s="1"/>
  <c r="R113" i="18" a="1"/>
  <c r="R113" i="18" s="1"/>
  <c r="T113" i="18" s="1"/>
  <c r="R114" i="18" a="1"/>
  <c r="R114" i="18" s="1"/>
  <c r="T114" i="18" s="1"/>
  <c r="R115" i="18" a="1"/>
  <c r="R115" i="18" s="1"/>
  <c r="T115" i="18" s="1"/>
  <c r="R116" i="18" a="1"/>
  <c r="R116" i="18" s="1"/>
  <c r="T116" i="18" s="1"/>
  <c r="R117" i="18" a="1"/>
  <c r="R117" i="18" s="1"/>
  <c r="T117" i="18" s="1"/>
  <c r="R118" i="18" a="1"/>
  <c r="R118" i="18" s="1"/>
  <c r="T118" i="18" s="1"/>
  <c r="R119" i="18" a="1"/>
  <c r="R119" i="18" s="1"/>
  <c r="T119" i="18" s="1"/>
  <c r="R120" i="18" a="1"/>
  <c r="R120" i="18" s="1"/>
  <c r="T120" i="18" s="1"/>
  <c r="R121" i="18" a="1"/>
  <c r="R121" i="18" s="1"/>
  <c r="T121" i="18" s="1"/>
  <c r="R122" i="18" a="1"/>
  <c r="R122" i="18" s="1"/>
  <c r="T122" i="18" s="1"/>
  <c r="R123" i="18" a="1"/>
  <c r="R123" i="18" s="1"/>
  <c r="T123" i="18" s="1"/>
  <c r="R124" i="18" a="1"/>
  <c r="R124" i="18" s="1"/>
  <c r="T124" i="18" s="1"/>
  <c r="R125" i="18" a="1"/>
  <c r="R125" i="18" s="1"/>
  <c r="T125" i="18" s="1"/>
  <c r="R126" i="18" a="1"/>
  <c r="R126" i="18" s="1"/>
  <c r="T126" i="18" s="1"/>
  <c r="R127" i="18" a="1"/>
  <c r="R127" i="18" s="1"/>
  <c r="T127" i="18" s="1"/>
  <c r="R128" i="18" a="1"/>
  <c r="R128" i="18" s="1"/>
  <c r="T128" i="18" s="1"/>
  <c r="R129" i="18" a="1"/>
  <c r="R129" i="18" s="1"/>
  <c r="T129" i="18" s="1"/>
  <c r="R130" i="18" a="1"/>
  <c r="R130" i="18" s="1"/>
  <c r="T130" i="18" s="1"/>
  <c r="R131" i="18" a="1"/>
  <c r="R131" i="18" s="1"/>
  <c r="T131" i="18" s="1"/>
  <c r="R132" i="18" a="1"/>
  <c r="R132" i="18" s="1"/>
  <c r="T132" i="18" s="1"/>
  <c r="R133" i="18" a="1"/>
  <c r="R133" i="18" s="1"/>
  <c r="T133" i="18" s="1"/>
  <c r="R134" i="18" a="1"/>
  <c r="R134" i="18" s="1"/>
  <c r="T134" i="18" s="1"/>
  <c r="R135" i="18" a="1"/>
  <c r="R135" i="18" s="1"/>
  <c r="T135" i="18" s="1"/>
  <c r="R136" i="18" a="1"/>
  <c r="R136" i="18" s="1"/>
  <c r="T136" i="18" s="1"/>
  <c r="R137" i="18" a="1"/>
  <c r="R137" i="18" s="1"/>
  <c r="T137" i="18" s="1"/>
  <c r="R138" i="18" a="1"/>
  <c r="R138" i="18" s="1"/>
  <c r="T138" i="18" s="1"/>
  <c r="R139" i="18" a="1"/>
  <c r="R139" i="18" s="1"/>
  <c r="T139" i="18" s="1"/>
  <c r="R140" i="18" a="1"/>
  <c r="R140" i="18" s="1"/>
  <c r="T140" i="18" s="1"/>
  <c r="R141" i="18" a="1"/>
  <c r="R141" i="18" s="1"/>
  <c r="T141" i="18" s="1"/>
  <c r="R142" i="18" a="1"/>
  <c r="R142" i="18" s="1"/>
  <c r="T142" i="18" s="1"/>
  <c r="R143" i="18" a="1"/>
  <c r="R143" i="18" s="1"/>
  <c r="T143" i="18" s="1"/>
  <c r="R144" i="18" a="1"/>
  <c r="R144" i="18" s="1"/>
  <c r="T144" i="18" s="1"/>
  <c r="R145" i="18" a="1"/>
  <c r="R145" i="18" s="1"/>
  <c r="T145" i="18" s="1"/>
  <c r="R146" i="18" a="1"/>
  <c r="R146" i="18" s="1"/>
  <c r="T146" i="18" s="1"/>
  <c r="R147" i="18" a="1"/>
  <c r="R147" i="18" s="1"/>
  <c r="T147" i="18" s="1"/>
  <c r="R148" i="18" a="1"/>
  <c r="R148" i="18" s="1"/>
  <c r="T148" i="18" s="1"/>
  <c r="R149" i="18" a="1"/>
  <c r="R149" i="18" s="1"/>
  <c r="T149" i="18" s="1"/>
  <c r="R150" i="18" a="1"/>
  <c r="R150" i="18" s="1"/>
  <c r="T150" i="18" s="1"/>
  <c r="R151" i="18" a="1"/>
  <c r="R151" i="18" s="1"/>
  <c r="T151" i="18" s="1"/>
  <c r="R152" i="18" a="1"/>
  <c r="R152" i="18" s="1"/>
  <c r="T152" i="18" s="1"/>
  <c r="R153" i="18" a="1"/>
  <c r="R153" i="18" s="1"/>
  <c r="T153" i="18" s="1"/>
  <c r="R154" i="18" a="1"/>
  <c r="R154" i="18" s="1"/>
  <c r="T154" i="18" s="1"/>
  <c r="R155" i="18" a="1"/>
  <c r="R155" i="18" s="1"/>
  <c r="T155" i="18" s="1"/>
  <c r="R156" i="18" a="1"/>
  <c r="R156" i="18" s="1"/>
  <c r="T156" i="18" s="1"/>
  <c r="R157" i="18" a="1"/>
  <c r="R157" i="18" s="1"/>
  <c r="T157" i="18" s="1"/>
  <c r="R158" i="18" a="1"/>
  <c r="R158" i="18" s="1"/>
  <c r="T158" i="18" s="1"/>
  <c r="R159" i="18" a="1"/>
  <c r="R159" i="18" s="1"/>
  <c r="T159" i="18" s="1"/>
  <c r="R160" i="18" a="1"/>
  <c r="R160" i="18" s="1"/>
  <c r="T160" i="18" s="1"/>
  <c r="R161" i="18" a="1"/>
  <c r="R161" i="18" s="1"/>
  <c r="T161" i="18" s="1"/>
  <c r="R162" i="18" a="1"/>
  <c r="R162" i="18" s="1"/>
  <c r="T162" i="18" s="1"/>
  <c r="R163" i="18" a="1"/>
  <c r="R163" i="18" s="1"/>
  <c r="T163" i="18" s="1"/>
  <c r="R164" i="18" a="1"/>
  <c r="R164" i="18" s="1"/>
  <c r="T164" i="18" s="1"/>
  <c r="R165" i="18" a="1"/>
  <c r="R165" i="18" s="1"/>
  <c r="T165" i="18" s="1"/>
  <c r="R166" i="18" a="1"/>
  <c r="R166" i="18" s="1"/>
  <c r="T166" i="18" s="1"/>
  <c r="R167" i="18" a="1"/>
  <c r="R167" i="18" s="1"/>
  <c r="T167" i="18" s="1"/>
  <c r="R168" i="18" a="1"/>
  <c r="R168" i="18" s="1"/>
  <c r="T168" i="18" s="1"/>
  <c r="R169" i="18" a="1"/>
  <c r="R169" i="18" s="1"/>
  <c r="T169" i="18" s="1"/>
  <c r="R170" i="18" a="1"/>
  <c r="R170" i="18" s="1"/>
  <c r="T170" i="18" s="1"/>
  <c r="R171" i="18" a="1"/>
  <c r="R171" i="18" s="1"/>
  <c r="T171" i="18" s="1"/>
  <c r="R172" i="18" a="1"/>
  <c r="R172" i="18" s="1"/>
  <c r="T172" i="18" s="1"/>
  <c r="R173" i="18" a="1"/>
  <c r="R173" i="18" s="1"/>
  <c r="T173" i="18" s="1"/>
  <c r="R174" i="18" a="1"/>
  <c r="R174" i="18" s="1"/>
  <c r="T174" i="18" s="1"/>
  <c r="R175" i="18" a="1"/>
  <c r="R175" i="18" s="1"/>
  <c r="T175" i="18" s="1"/>
  <c r="R176" i="18" a="1"/>
  <c r="R176" i="18" s="1"/>
  <c r="T176" i="18" s="1"/>
  <c r="R177" i="18" a="1"/>
  <c r="R177" i="18" s="1"/>
  <c r="T177" i="18" s="1"/>
  <c r="R178" i="18" a="1"/>
  <c r="R178" i="18" s="1"/>
  <c r="T178" i="18" s="1"/>
  <c r="R179" i="18" a="1"/>
  <c r="R179" i="18" s="1"/>
  <c r="T179" i="18" s="1"/>
  <c r="R180" i="18" a="1"/>
  <c r="R180" i="18" s="1"/>
  <c r="T180" i="18" s="1"/>
  <c r="R181" i="18" a="1"/>
  <c r="R181" i="18" s="1"/>
  <c r="T181" i="18" s="1"/>
  <c r="R182" i="18" a="1"/>
  <c r="R182" i="18" s="1"/>
  <c r="T182" i="18" s="1"/>
  <c r="R183" i="18" a="1"/>
  <c r="R183" i="18" s="1"/>
  <c r="T183" i="18" s="1"/>
  <c r="R184" i="18" a="1"/>
  <c r="R184" i="18" s="1"/>
  <c r="T184" i="18" s="1"/>
  <c r="R185" i="18" a="1"/>
  <c r="R185" i="18" s="1"/>
  <c r="T185" i="18" s="1"/>
  <c r="R186" i="18" a="1"/>
  <c r="R186" i="18" s="1"/>
  <c r="T186" i="18" s="1"/>
  <c r="R187" i="18" a="1"/>
  <c r="R187" i="18" s="1"/>
  <c r="T187" i="18" s="1"/>
  <c r="R188" i="18" a="1"/>
  <c r="R188" i="18" s="1"/>
  <c r="T188" i="18" s="1"/>
  <c r="R189" i="18" a="1"/>
  <c r="R189" i="18" s="1"/>
  <c r="T189" i="18" s="1"/>
  <c r="R190" i="18" a="1"/>
  <c r="R190" i="18" s="1"/>
  <c r="T190" i="18" s="1"/>
  <c r="R191" i="18" a="1"/>
  <c r="R191" i="18" s="1"/>
  <c r="T191" i="18" s="1"/>
  <c r="R192" i="18" a="1"/>
  <c r="R192" i="18" s="1"/>
  <c r="T192" i="18" s="1"/>
  <c r="R193" i="18" a="1"/>
  <c r="R193" i="18" s="1"/>
  <c r="T193" i="18" s="1"/>
  <c r="R194" i="18" a="1"/>
  <c r="R194" i="18" s="1"/>
  <c r="T194" i="18" s="1"/>
  <c r="R195" i="18" a="1"/>
  <c r="R195" i="18" s="1"/>
  <c r="T195" i="18" s="1"/>
  <c r="R196" i="18" a="1"/>
  <c r="R196" i="18" s="1"/>
  <c r="T196" i="18" s="1"/>
  <c r="R197" i="18" a="1"/>
  <c r="R197" i="18" s="1"/>
  <c r="T197" i="18" s="1"/>
  <c r="R198" i="18" a="1"/>
  <c r="R198" i="18" s="1"/>
  <c r="T198" i="18" s="1"/>
  <c r="R199" i="18" a="1"/>
  <c r="R199" i="18" s="1"/>
  <c r="T199" i="18" s="1"/>
  <c r="R200" i="18" a="1"/>
  <c r="R200" i="18" s="1"/>
  <c r="T200" i="18" s="1"/>
  <c r="R201" i="18" a="1"/>
  <c r="R201" i="18" s="1"/>
  <c r="T201" i="18" s="1"/>
  <c r="R202" i="18" a="1"/>
  <c r="R202" i="18" s="1"/>
  <c r="T202" i="18" s="1"/>
  <c r="R203" i="18" a="1"/>
  <c r="R203" i="18" s="1"/>
  <c r="T203" i="18" s="1"/>
  <c r="R204" i="18" a="1"/>
  <c r="R204" i="18" s="1"/>
  <c r="T204" i="18" s="1"/>
  <c r="R205" i="18" a="1"/>
  <c r="R205" i="18" s="1"/>
  <c r="T205" i="18" s="1"/>
  <c r="R206" i="18" a="1"/>
  <c r="R206" i="18" s="1"/>
  <c r="T206" i="18" s="1"/>
  <c r="R207" i="18" a="1"/>
  <c r="R207" i="18" s="1"/>
  <c r="T207" i="18" s="1"/>
  <c r="R208" i="18" a="1"/>
  <c r="R208" i="18" s="1"/>
  <c r="T208" i="18" s="1"/>
  <c r="R209" i="18" a="1"/>
  <c r="R209" i="18" s="1"/>
  <c r="T209" i="18" s="1"/>
  <c r="R210" i="18" a="1"/>
  <c r="R210" i="18" s="1"/>
  <c r="T210" i="18" s="1"/>
  <c r="R211" i="18" a="1"/>
  <c r="R211" i="18" s="1"/>
  <c r="T211" i="18" s="1"/>
  <c r="R212" i="18" a="1"/>
  <c r="R212" i="18" s="1"/>
  <c r="T212" i="18" s="1"/>
  <c r="R213" i="18" a="1"/>
  <c r="R213" i="18" s="1"/>
  <c r="T213" i="18" s="1"/>
  <c r="R214" i="18" a="1"/>
  <c r="R214" i="18" s="1"/>
  <c r="T214" i="18" s="1"/>
  <c r="R215" i="18" a="1"/>
  <c r="R215" i="18" s="1"/>
  <c r="T215" i="18" s="1"/>
  <c r="R216" i="18" a="1"/>
  <c r="R216" i="18" s="1"/>
  <c r="T216" i="18" s="1"/>
  <c r="R217" i="18" a="1"/>
  <c r="R217" i="18" s="1"/>
  <c r="T217" i="18" s="1"/>
  <c r="R218" i="18" a="1"/>
  <c r="R218" i="18" s="1"/>
  <c r="T218" i="18" s="1"/>
  <c r="R219" i="18" a="1"/>
  <c r="R219" i="18" s="1"/>
  <c r="T219" i="18" s="1"/>
  <c r="R220" i="18" a="1"/>
  <c r="R220" i="18" s="1"/>
  <c r="T220" i="18" s="1"/>
  <c r="R221" i="18" a="1"/>
  <c r="R221" i="18" s="1"/>
  <c r="T221" i="18" s="1"/>
  <c r="R222" i="18" a="1"/>
  <c r="R222" i="18" s="1"/>
  <c r="T222" i="18" s="1"/>
  <c r="R223" i="18" a="1"/>
  <c r="R223" i="18" s="1"/>
  <c r="T223" i="18" s="1"/>
  <c r="R224" i="18" a="1"/>
  <c r="R224" i="18" s="1"/>
  <c r="T224" i="18" s="1"/>
  <c r="R225" i="18" a="1"/>
  <c r="R225" i="18" s="1"/>
  <c r="T225" i="18" s="1"/>
  <c r="R226" i="18" a="1"/>
  <c r="R226" i="18" s="1"/>
  <c r="T226" i="18" s="1"/>
  <c r="R227" i="18" a="1"/>
  <c r="R227" i="18" s="1"/>
  <c r="T227" i="18" s="1"/>
  <c r="R228" i="18" a="1"/>
  <c r="R228" i="18" s="1"/>
  <c r="T228" i="18" s="1"/>
  <c r="R229" i="18" a="1"/>
  <c r="R229" i="18" s="1"/>
  <c r="T229" i="18" s="1"/>
  <c r="K143" i="18" a="1"/>
  <c r="K143" i="18" s="1"/>
  <c r="M143" i="18" s="1"/>
  <c r="K144" i="18" a="1"/>
  <c r="K144" i="18" s="1"/>
  <c r="M144" i="18" s="1"/>
  <c r="K145" i="18" a="1"/>
  <c r="K145" i="18" s="1"/>
  <c r="M145" i="18" s="1"/>
  <c r="K146" i="18" a="1"/>
  <c r="K146" i="18" s="1"/>
  <c r="M146" i="18" s="1"/>
  <c r="K147" i="18" a="1"/>
  <c r="K147" i="18" s="1"/>
  <c r="M147" i="18" s="1"/>
  <c r="K148" i="18" a="1"/>
  <c r="K148" i="18" s="1"/>
  <c r="M148" i="18" s="1"/>
  <c r="K149" i="18" a="1"/>
  <c r="K149" i="18" s="1"/>
  <c r="M149" i="18" s="1"/>
  <c r="K150" i="18" a="1"/>
  <c r="K150" i="18" s="1"/>
  <c r="M150" i="18" s="1"/>
  <c r="K151" i="18" a="1"/>
  <c r="K151" i="18" s="1"/>
  <c r="M151" i="18" s="1"/>
  <c r="K152" i="18" a="1"/>
  <c r="K152" i="18" s="1"/>
  <c r="M152" i="18" s="1"/>
  <c r="K153" i="18" a="1"/>
  <c r="K153" i="18" s="1"/>
  <c r="M153" i="18" s="1"/>
  <c r="K154" i="18" a="1"/>
  <c r="K154" i="18" s="1"/>
  <c r="M154" i="18" s="1"/>
  <c r="K155" i="18" a="1"/>
  <c r="K155" i="18" s="1"/>
  <c r="M155" i="18" s="1"/>
  <c r="K156" i="18" a="1"/>
  <c r="K156" i="18" s="1"/>
  <c r="M156" i="18" s="1"/>
  <c r="K157" i="18" a="1"/>
  <c r="K157" i="18" s="1"/>
  <c r="M157" i="18" s="1"/>
  <c r="K158" i="18" a="1"/>
  <c r="K158" i="18" s="1"/>
  <c r="M158" i="18" s="1"/>
  <c r="K159" i="18" a="1"/>
  <c r="K159" i="18" s="1"/>
  <c r="M159" i="18" s="1"/>
  <c r="K160" i="18" a="1"/>
  <c r="K160" i="18" s="1"/>
  <c r="M160" i="18" s="1"/>
  <c r="K161" i="18" a="1"/>
  <c r="K161" i="18" s="1"/>
  <c r="M161" i="18" s="1"/>
  <c r="K162" i="18" a="1"/>
  <c r="K162" i="18" s="1"/>
  <c r="M162" i="18" s="1"/>
  <c r="K163" i="18" a="1"/>
  <c r="K163" i="18" s="1"/>
  <c r="M163" i="18" s="1"/>
  <c r="K164" i="18" a="1"/>
  <c r="K164" i="18" s="1"/>
  <c r="M164" i="18" s="1"/>
  <c r="K165" i="18" a="1"/>
  <c r="K165" i="18" s="1"/>
  <c r="M165" i="18" s="1"/>
  <c r="K166" i="18" a="1"/>
  <c r="K166" i="18" s="1"/>
  <c r="M166" i="18" s="1"/>
  <c r="K167" i="18" a="1"/>
  <c r="K167" i="18" s="1"/>
  <c r="M167" i="18" s="1"/>
  <c r="K168" i="18" a="1"/>
  <c r="K168" i="18" s="1"/>
  <c r="M168" i="18" s="1"/>
  <c r="K169" i="18" a="1"/>
  <c r="K169" i="18" s="1"/>
  <c r="M169" i="18" s="1"/>
  <c r="K170" i="18" a="1"/>
  <c r="K170" i="18" s="1"/>
  <c r="M170" i="18" s="1"/>
  <c r="K171" i="18" a="1"/>
  <c r="K171" i="18" s="1"/>
  <c r="M171" i="18" s="1"/>
  <c r="K172" i="18" a="1"/>
  <c r="K172" i="18" s="1"/>
  <c r="M172" i="18" s="1"/>
  <c r="K173" i="18" a="1"/>
  <c r="K173" i="18" s="1"/>
  <c r="M173" i="18" s="1"/>
  <c r="K174" i="18" a="1"/>
  <c r="K174" i="18" s="1"/>
  <c r="M174" i="18" s="1"/>
  <c r="K175" i="18" a="1"/>
  <c r="K175" i="18" s="1"/>
  <c r="M175" i="18" s="1"/>
  <c r="K176" i="18" a="1"/>
  <c r="K176" i="18" s="1"/>
  <c r="M176" i="18" s="1"/>
  <c r="K177" i="18" a="1"/>
  <c r="K177" i="18" s="1"/>
  <c r="M177" i="18" s="1"/>
  <c r="K178" i="18" a="1"/>
  <c r="K178" i="18" s="1"/>
  <c r="M178" i="18" s="1"/>
  <c r="K179" i="18" a="1"/>
  <c r="K179" i="18" s="1"/>
  <c r="M179" i="18" s="1"/>
  <c r="K180" i="18" a="1"/>
  <c r="K180" i="18" s="1"/>
  <c r="M180" i="18" s="1"/>
  <c r="K181" i="18" a="1"/>
  <c r="K181" i="18" s="1"/>
  <c r="M181" i="18" s="1"/>
  <c r="K182" i="18" a="1"/>
  <c r="K182" i="18" s="1"/>
  <c r="M182" i="18" s="1"/>
  <c r="K183" i="18" a="1"/>
  <c r="K183" i="18" s="1"/>
  <c r="M183" i="18" s="1"/>
  <c r="K184" i="18" a="1"/>
  <c r="K184" i="18" s="1"/>
  <c r="M184" i="18" s="1"/>
  <c r="K185" i="18" a="1"/>
  <c r="K185" i="18" s="1"/>
  <c r="M185" i="18" s="1"/>
  <c r="K186" i="18" a="1"/>
  <c r="K186" i="18" s="1"/>
  <c r="M186" i="18" s="1"/>
  <c r="K187" i="18" a="1"/>
  <c r="K187" i="18" s="1"/>
  <c r="M187" i="18" s="1"/>
  <c r="K188" i="18" a="1"/>
  <c r="K188" i="18" s="1"/>
  <c r="M188" i="18" s="1"/>
  <c r="K189" i="18" a="1"/>
  <c r="K189" i="18" s="1"/>
  <c r="M189" i="18" s="1"/>
  <c r="K190" i="18" a="1"/>
  <c r="K190" i="18" s="1"/>
  <c r="M190" i="18" s="1"/>
  <c r="K191" i="18" a="1"/>
  <c r="K191" i="18" s="1"/>
  <c r="M191" i="18" s="1"/>
  <c r="K192" i="18" a="1"/>
  <c r="K192" i="18" s="1"/>
  <c r="M192" i="18" s="1"/>
  <c r="K193" i="18" a="1"/>
  <c r="K193" i="18" s="1"/>
  <c r="M193" i="18" s="1"/>
  <c r="K194" i="18" a="1"/>
  <c r="K194" i="18" s="1"/>
  <c r="M194" i="18" s="1"/>
  <c r="K195" i="18" a="1"/>
  <c r="K195" i="18" s="1"/>
  <c r="M195" i="18" s="1"/>
  <c r="K196" i="18" a="1"/>
  <c r="K196" i="18" s="1"/>
  <c r="M196" i="18" s="1"/>
  <c r="K197" i="18" a="1"/>
  <c r="K197" i="18" s="1"/>
  <c r="M197" i="18" s="1"/>
  <c r="K198" i="18" a="1"/>
  <c r="K198" i="18" s="1"/>
  <c r="M198" i="18" s="1"/>
  <c r="K199" i="18" a="1"/>
  <c r="K199" i="18" s="1"/>
  <c r="M199" i="18" s="1"/>
  <c r="K200" i="18" a="1"/>
  <c r="K200" i="18" s="1"/>
  <c r="M200" i="18" s="1"/>
  <c r="K201" i="18" a="1"/>
  <c r="K201" i="18" s="1"/>
  <c r="M201" i="18" s="1"/>
  <c r="K202" i="18" a="1"/>
  <c r="K202" i="18" s="1"/>
  <c r="M202" i="18" s="1"/>
  <c r="K203" i="18" a="1"/>
  <c r="K203" i="18" s="1"/>
  <c r="M203" i="18" s="1"/>
  <c r="K204" i="18" a="1"/>
  <c r="K204" i="18" s="1"/>
  <c r="M204" i="18" s="1"/>
  <c r="K205" i="18" a="1"/>
  <c r="K205" i="18" s="1"/>
  <c r="M205" i="18" s="1"/>
  <c r="K206" i="18" a="1"/>
  <c r="K206" i="18" s="1"/>
  <c r="M206" i="18" s="1"/>
  <c r="K207" i="18" a="1"/>
  <c r="K207" i="18" s="1"/>
  <c r="M207" i="18" s="1"/>
  <c r="K208" i="18" a="1"/>
  <c r="K208" i="18" s="1"/>
  <c r="M208" i="18" s="1"/>
  <c r="K209" i="18" a="1"/>
  <c r="K209" i="18" s="1"/>
  <c r="M209" i="18" s="1"/>
  <c r="K210" i="18" a="1"/>
  <c r="K210" i="18" s="1"/>
  <c r="M210" i="18" s="1"/>
  <c r="K211" i="18" a="1"/>
  <c r="K211" i="18" s="1"/>
  <c r="M211" i="18" s="1"/>
  <c r="K212" i="18" a="1"/>
  <c r="K212" i="18" s="1"/>
  <c r="M212" i="18" s="1"/>
  <c r="K213" i="18" a="1"/>
  <c r="K213" i="18" s="1"/>
  <c r="M213" i="18" s="1"/>
  <c r="K214" i="18" a="1"/>
  <c r="K214" i="18" s="1"/>
  <c r="M214" i="18" s="1"/>
  <c r="K215" i="18" a="1"/>
  <c r="K215" i="18" s="1"/>
  <c r="M215" i="18" s="1"/>
  <c r="K216" i="18" a="1"/>
  <c r="K216" i="18" s="1"/>
  <c r="M216" i="18" s="1"/>
  <c r="K217" i="18" a="1"/>
  <c r="K217" i="18" s="1"/>
  <c r="M217" i="18" s="1"/>
  <c r="K218" i="18" a="1"/>
  <c r="K218" i="18" s="1"/>
  <c r="M218" i="18" s="1"/>
  <c r="K219" i="18" a="1"/>
  <c r="K219" i="18" s="1"/>
  <c r="M219" i="18" s="1"/>
  <c r="K220" i="18" a="1"/>
  <c r="K220" i="18" s="1"/>
  <c r="M220" i="18" s="1"/>
  <c r="K221" i="18" a="1"/>
  <c r="K221" i="18" s="1"/>
  <c r="M221" i="18" s="1"/>
  <c r="K222" i="18" a="1"/>
  <c r="K222" i="18" s="1"/>
  <c r="M222" i="18" s="1"/>
  <c r="K223" i="18" a="1"/>
  <c r="K223" i="18" s="1"/>
  <c r="M223" i="18" s="1"/>
  <c r="K224" i="18" a="1"/>
  <c r="K224" i="18" s="1"/>
  <c r="M224" i="18" s="1"/>
  <c r="K225" i="18" a="1"/>
  <c r="K225" i="18" s="1"/>
  <c r="M225" i="18" s="1"/>
  <c r="K226" i="18" a="1"/>
  <c r="K226" i="18" s="1"/>
  <c r="M226" i="18" s="1"/>
  <c r="K227" i="18" a="1"/>
  <c r="K227" i="18" s="1"/>
  <c r="M227" i="18" s="1"/>
  <c r="K228" i="18" a="1"/>
  <c r="K228" i="18" s="1"/>
  <c r="M228" i="18" s="1"/>
  <c r="K229" i="18" a="1"/>
  <c r="K229" i="18" s="1"/>
  <c r="M229" i="18" s="1"/>
  <c r="K230" i="18" a="1"/>
  <c r="K230" i="18" s="1"/>
  <c r="M230" i="18" s="1"/>
  <c r="K231" i="18" a="1"/>
  <c r="K231" i="18" s="1"/>
  <c r="M231" i="18" s="1"/>
  <c r="K232" i="18" a="1"/>
  <c r="K232" i="18" s="1"/>
  <c r="M232" i="18" s="1"/>
  <c r="K233" i="18" a="1"/>
  <c r="K233" i="18" s="1"/>
  <c r="M233" i="18" s="1"/>
  <c r="K234" i="18" a="1"/>
  <c r="K234" i="18" s="1"/>
  <c r="M234" i="18" s="1"/>
  <c r="K235" i="18" a="1"/>
  <c r="K235" i="18" s="1"/>
  <c r="M235" i="18" s="1"/>
  <c r="K236" i="18" a="1"/>
  <c r="K236" i="18" s="1"/>
  <c r="M236" i="18" s="1"/>
  <c r="K237" i="18" a="1"/>
  <c r="K237" i="18" s="1"/>
  <c r="M237" i="18" s="1"/>
  <c r="K238" i="18" a="1"/>
  <c r="K238" i="18" s="1"/>
  <c r="M238" i="18" s="1"/>
  <c r="K239" i="18" a="1"/>
  <c r="K239" i="18" s="1"/>
  <c r="M239" i="18" s="1"/>
  <c r="K240" i="18" a="1"/>
  <c r="K240" i="18" s="1"/>
  <c r="M240" i="18" s="1"/>
  <c r="K241" i="18" a="1"/>
  <c r="K241" i="18" s="1"/>
  <c r="M241" i="18" s="1"/>
  <c r="K242" i="18" a="1"/>
  <c r="K242" i="18" s="1"/>
  <c r="M242" i="18" s="1"/>
  <c r="K243" i="18" a="1"/>
  <c r="K243" i="18" s="1"/>
  <c r="M243" i="18" s="1"/>
  <c r="K244" i="18" a="1"/>
  <c r="K244" i="18" s="1"/>
  <c r="M244" i="18" s="1"/>
  <c r="K245" i="18" a="1"/>
  <c r="K245" i="18" s="1"/>
  <c r="M245" i="18" s="1"/>
  <c r="K246" i="18" a="1"/>
  <c r="K246" i="18" s="1"/>
  <c r="M246" i="18" s="1"/>
  <c r="K247" i="18" a="1"/>
  <c r="K247" i="18" s="1"/>
  <c r="M247" i="18" s="1"/>
  <c r="K248" i="18" a="1"/>
  <c r="K248" i="18" s="1"/>
  <c r="M248" i="18" s="1"/>
  <c r="K249" i="18" a="1"/>
  <c r="K249" i="18" s="1"/>
  <c r="M249" i="18" s="1"/>
  <c r="K250" i="18" a="1"/>
  <c r="K250" i="18" s="1"/>
  <c r="M250" i="18" s="1"/>
  <c r="K251" i="18" a="1"/>
  <c r="K251" i="18" s="1"/>
  <c r="M251" i="18" s="1"/>
  <c r="K252" i="18" a="1"/>
  <c r="K252" i="18" s="1"/>
  <c r="M252" i="18" s="1"/>
  <c r="K253" i="18" a="1"/>
  <c r="K253" i="18" s="1"/>
  <c r="M253" i="18" s="1"/>
  <c r="K254" i="18" a="1"/>
  <c r="K254" i="18" s="1"/>
  <c r="M254" i="18" s="1"/>
  <c r="K255" i="18" a="1"/>
  <c r="K255" i="18" s="1"/>
  <c r="M255" i="18" s="1"/>
  <c r="K256" i="18" a="1"/>
  <c r="K256" i="18" s="1"/>
  <c r="M256" i="18" s="1"/>
  <c r="K257" i="18" a="1"/>
  <c r="K257" i="18" s="1"/>
  <c r="M257" i="18" s="1"/>
  <c r="K258" i="18" a="1"/>
  <c r="K258" i="18" s="1"/>
  <c r="M258" i="18" s="1"/>
  <c r="K259" i="18" a="1"/>
  <c r="K259" i="18" s="1"/>
  <c r="M259" i="18" s="1"/>
  <c r="K260" i="18" a="1"/>
  <c r="K260" i="18" s="1"/>
  <c r="M260" i="18" s="1"/>
  <c r="K261" i="18" a="1"/>
  <c r="K261" i="18" s="1"/>
  <c r="M261" i="18" s="1"/>
  <c r="K262" i="18" a="1"/>
  <c r="K262" i="18" s="1"/>
  <c r="M262" i="18" s="1"/>
  <c r="K263" i="18" a="1"/>
  <c r="K263" i="18" s="1"/>
  <c r="M263" i="18" s="1"/>
  <c r="K264" i="18" a="1"/>
  <c r="K264" i="18" s="1"/>
  <c r="M264" i="18" s="1"/>
  <c r="K265" i="18" a="1"/>
  <c r="K265" i="18" s="1"/>
  <c r="M265" i="18" s="1"/>
  <c r="K266" i="18" a="1"/>
  <c r="K266" i="18" s="1"/>
  <c r="M266" i="18" s="1"/>
  <c r="K267" i="18" a="1"/>
  <c r="K267" i="18" s="1"/>
  <c r="M267" i="18" s="1"/>
  <c r="K268" i="18" a="1"/>
  <c r="K268" i="18" s="1"/>
  <c r="M268" i="18" s="1"/>
  <c r="K269" i="18" a="1"/>
  <c r="K269" i="18" s="1"/>
  <c r="M269" i="18" s="1"/>
  <c r="K270" i="18" a="1"/>
  <c r="K270" i="18" s="1"/>
  <c r="M270" i="18" s="1"/>
  <c r="K271" i="18" a="1"/>
  <c r="K271" i="18" s="1"/>
  <c r="M271" i="18" s="1"/>
  <c r="K272" i="18" a="1"/>
  <c r="K272" i="18" s="1"/>
  <c r="M272" i="18" s="1"/>
  <c r="K273" i="18" a="1"/>
  <c r="K273" i="18" s="1"/>
  <c r="M273" i="18" s="1"/>
  <c r="K274" i="18" a="1"/>
  <c r="K274" i="18" s="1"/>
  <c r="M274" i="18" s="1"/>
  <c r="K275" i="18" a="1"/>
  <c r="K275" i="18" s="1"/>
  <c r="M275" i="18" s="1"/>
  <c r="K276" i="18" a="1"/>
  <c r="K276" i="18" s="1"/>
  <c r="M276" i="18" s="1"/>
  <c r="K277" i="18" a="1"/>
  <c r="K277" i="18" s="1"/>
  <c r="M277" i="18" s="1"/>
  <c r="K278" i="18" a="1"/>
  <c r="K278" i="18" s="1"/>
  <c r="M278" i="18" s="1"/>
  <c r="K279" i="18" a="1"/>
  <c r="K279" i="18" s="1"/>
  <c r="M279" i="18" s="1"/>
  <c r="K280" i="18" a="1"/>
  <c r="K280" i="18" s="1"/>
  <c r="M280" i="18" s="1"/>
  <c r="K281" i="18" a="1"/>
  <c r="K281" i="18" s="1"/>
  <c r="M281" i="18" s="1"/>
  <c r="K282" i="18" a="1"/>
  <c r="K282" i="18" s="1"/>
  <c r="M282" i="18" s="1"/>
  <c r="K283" i="18" a="1"/>
  <c r="K283" i="18" s="1"/>
  <c r="M283" i="18" s="1"/>
  <c r="K284" i="18" a="1"/>
  <c r="K284" i="18" s="1"/>
  <c r="M284" i="18" s="1"/>
  <c r="K285" i="18" a="1"/>
  <c r="K285" i="18" s="1"/>
  <c r="M285" i="18" s="1"/>
  <c r="K286" i="18" a="1"/>
  <c r="K286" i="18" s="1"/>
  <c r="M286" i="18" s="1"/>
  <c r="K287" i="18" a="1"/>
  <c r="K287" i="18" s="1"/>
  <c r="M287" i="18" s="1"/>
  <c r="K288" i="18" a="1"/>
  <c r="K288" i="18" s="1"/>
  <c r="M288" i="18" s="1"/>
  <c r="K289" i="18" a="1"/>
  <c r="K289" i="18" s="1"/>
  <c r="M289" i="18" s="1"/>
  <c r="K290" i="18" a="1"/>
  <c r="K290" i="18" s="1"/>
  <c r="M290" i="18" s="1"/>
  <c r="K291" i="18" a="1"/>
  <c r="K291" i="18" s="1"/>
  <c r="M291" i="18" s="1"/>
  <c r="K292" i="18" a="1"/>
  <c r="K292" i="18" s="1"/>
  <c r="M292" i="18" s="1"/>
  <c r="K293" i="18" a="1"/>
  <c r="K293" i="18" s="1"/>
  <c r="M293" i="18" s="1"/>
  <c r="K294" i="18" a="1"/>
  <c r="K294" i="18" s="1"/>
  <c r="M294" i="18" s="1"/>
  <c r="K295" i="18" a="1"/>
  <c r="K295" i="18" s="1"/>
  <c r="M295" i="18" s="1"/>
  <c r="K296" i="18" a="1"/>
  <c r="K296" i="18" s="1"/>
  <c r="M296" i="18" s="1"/>
  <c r="K297" i="18" a="1"/>
  <c r="K297" i="18" s="1"/>
  <c r="M297" i="18" s="1"/>
  <c r="K298" i="18" a="1"/>
  <c r="K298" i="18" s="1"/>
  <c r="M298" i="18" s="1"/>
  <c r="K299" i="18" a="1"/>
  <c r="K299" i="18" s="1"/>
  <c r="M299" i="18" s="1"/>
  <c r="K300" i="18" a="1"/>
  <c r="K300" i="18" s="1"/>
  <c r="M300" i="18" s="1"/>
  <c r="K301" i="18" a="1"/>
  <c r="K301" i="18" s="1"/>
  <c r="M301" i="18" s="1"/>
  <c r="K302" i="18" a="1"/>
  <c r="K302" i="18" s="1"/>
  <c r="M302" i="18" s="1"/>
  <c r="K303" i="18" a="1"/>
  <c r="K303" i="18" s="1"/>
  <c r="M303" i="18" s="1"/>
  <c r="K304" i="18" a="1"/>
  <c r="K304" i="18" s="1"/>
  <c r="M304" i="18" s="1"/>
  <c r="K305" i="18" a="1"/>
  <c r="K305" i="18" s="1"/>
  <c r="M305" i="18" s="1"/>
  <c r="K306" i="18" a="1"/>
  <c r="K306" i="18" s="1"/>
  <c r="M306" i="18" s="1"/>
  <c r="K307" i="18" a="1"/>
  <c r="K307" i="18" s="1"/>
  <c r="M307" i="18" s="1"/>
  <c r="K308" i="18" a="1"/>
  <c r="K308" i="18" s="1"/>
  <c r="M308" i="18" s="1"/>
  <c r="K309" i="18" a="1"/>
  <c r="K309" i="18" s="1"/>
  <c r="M309" i="18" s="1"/>
  <c r="K310" i="18" a="1"/>
  <c r="K310" i="18" s="1"/>
  <c r="M310" i="18" s="1"/>
  <c r="K311" i="18" a="1"/>
  <c r="K311" i="18" s="1"/>
  <c r="M311" i="18" s="1"/>
  <c r="K312" i="18" a="1"/>
  <c r="K312" i="18" s="1"/>
  <c r="M312" i="18" s="1"/>
  <c r="K313" i="18" a="1"/>
  <c r="K313" i="18" s="1"/>
  <c r="M313" i="18" s="1"/>
  <c r="K314" i="18" a="1"/>
  <c r="K314" i="18" s="1"/>
  <c r="M314" i="18" s="1"/>
  <c r="K315" i="18" a="1"/>
  <c r="K315" i="18" s="1"/>
  <c r="M315" i="18" s="1"/>
  <c r="K316" i="18" a="1"/>
  <c r="K316" i="18" s="1"/>
  <c r="M316" i="18" s="1"/>
  <c r="K317" i="18" a="1"/>
  <c r="K317" i="18" s="1"/>
  <c r="M317" i="18" s="1"/>
  <c r="K318" i="18" a="1"/>
  <c r="K318" i="18" s="1"/>
  <c r="M318" i="18" s="1"/>
  <c r="K319" i="18" a="1"/>
  <c r="K319" i="18" s="1"/>
  <c r="M319" i="18" s="1"/>
  <c r="K320" i="18" a="1"/>
  <c r="K320" i="18" s="1"/>
  <c r="M320" i="18" s="1"/>
  <c r="K321" i="18" a="1"/>
  <c r="K321" i="18" s="1"/>
  <c r="M321" i="18" s="1"/>
  <c r="K322" i="18" a="1"/>
  <c r="K322" i="18" s="1"/>
  <c r="M322" i="18" s="1"/>
  <c r="K323" i="18" a="1"/>
  <c r="K323" i="18" s="1"/>
  <c r="M323" i="18" s="1"/>
  <c r="K324" i="18" a="1"/>
  <c r="K324" i="18" s="1"/>
  <c r="M324" i="18" s="1"/>
  <c r="K325" i="18" a="1"/>
  <c r="K325" i="18" s="1"/>
  <c r="M325" i="18" s="1"/>
  <c r="K326" i="18" a="1"/>
  <c r="K326" i="18" s="1"/>
  <c r="M326" i="18" s="1"/>
  <c r="K327" i="18" a="1"/>
  <c r="K327" i="18" s="1"/>
  <c r="M327" i="18" s="1"/>
  <c r="K328" i="18" a="1"/>
  <c r="K328" i="18" s="1"/>
  <c r="M328" i="18" s="1"/>
  <c r="K329" i="18" a="1"/>
  <c r="K329" i="18" s="1"/>
  <c r="M329" i="18" s="1"/>
  <c r="K330" i="18" a="1"/>
  <c r="K330" i="18" s="1"/>
  <c r="M330" i="18" s="1"/>
  <c r="K331" i="18" a="1"/>
  <c r="K331" i="18" s="1"/>
  <c r="M331" i="18" s="1"/>
  <c r="K332" i="18" a="1"/>
  <c r="K332" i="18" s="1"/>
  <c r="M332" i="18" s="1"/>
  <c r="K333" i="18" a="1"/>
  <c r="K333" i="18" s="1"/>
  <c r="M333" i="18" s="1"/>
  <c r="K334" i="18" a="1"/>
  <c r="K334" i="18" s="1"/>
  <c r="M334" i="18" s="1"/>
  <c r="K335" i="18" a="1"/>
  <c r="K335" i="18" s="1"/>
  <c r="M335" i="18" s="1"/>
  <c r="K336" i="18" a="1"/>
  <c r="K336" i="18" s="1"/>
  <c r="M336" i="18" s="1"/>
  <c r="K337" i="18" a="1"/>
  <c r="K337" i="18" s="1"/>
  <c r="M337" i="18" s="1"/>
  <c r="K338" i="18" a="1"/>
  <c r="K338" i="18" s="1"/>
  <c r="M338" i="18" s="1"/>
  <c r="K339" i="18" a="1"/>
  <c r="K339" i="18" s="1"/>
  <c r="M339" i="18" s="1"/>
  <c r="K340" i="18" a="1"/>
  <c r="K340" i="18" s="1"/>
  <c r="M340" i="18" s="1"/>
  <c r="K341" i="18" a="1"/>
  <c r="K341" i="18" s="1"/>
  <c r="M341" i="18" s="1"/>
  <c r="K342" i="18" a="1"/>
  <c r="K342" i="18" s="1"/>
  <c r="M342" i="18" s="1"/>
  <c r="K343" i="18" a="1"/>
  <c r="K343" i="18" s="1"/>
  <c r="M343" i="18" s="1"/>
  <c r="K344" i="18" a="1"/>
  <c r="K344" i="18" s="1"/>
  <c r="M344" i="18" s="1"/>
  <c r="K345" i="18" a="1"/>
  <c r="K345" i="18" s="1"/>
  <c r="M345" i="18" s="1"/>
  <c r="K346" i="18" a="1"/>
  <c r="K346" i="18" s="1"/>
  <c r="M346" i="18" s="1"/>
  <c r="K347" i="18" a="1"/>
  <c r="K347" i="18" s="1"/>
  <c r="M347" i="18" s="1"/>
  <c r="K348" i="18" a="1"/>
  <c r="K348" i="18" s="1"/>
  <c r="M348" i="18" s="1"/>
  <c r="K349" i="18" a="1"/>
  <c r="K349" i="18" s="1"/>
  <c r="M349" i="18" s="1"/>
  <c r="K350" i="18" a="1"/>
  <c r="K350" i="18" s="1"/>
  <c r="M350" i="18" s="1"/>
  <c r="K351" i="18" a="1"/>
  <c r="K351" i="18" s="1"/>
  <c r="M351" i="18" s="1"/>
  <c r="K352" i="18" a="1"/>
  <c r="K352" i="18" s="1"/>
  <c r="M352" i="18" s="1"/>
  <c r="K353" i="18" a="1"/>
  <c r="K353" i="18" s="1"/>
  <c r="M353" i="18" s="1"/>
  <c r="K354" i="18" a="1"/>
  <c r="K354" i="18" s="1"/>
  <c r="M354" i="18" s="1"/>
  <c r="K355" i="18" a="1"/>
  <c r="K355" i="18" s="1"/>
  <c r="M355" i="18" s="1"/>
  <c r="K356" i="18" a="1"/>
  <c r="K356" i="18" s="1"/>
  <c r="M356" i="18" s="1"/>
  <c r="K357" i="18" a="1"/>
  <c r="K357" i="18" s="1"/>
  <c r="M357" i="18" s="1"/>
  <c r="K358" i="18" a="1"/>
  <c r="K358" i="18" s="1"/>
  <c r="M358" i="18" s="1"/>
  <c r="K359" i="18" a="1"/>
  <c r="K359" i="18" s="1"/>
  <c r="M359" i="18" s="1"/>
  <c r="K360" i="18" a="1"/>
  <c r="K360" i="18" s="1"/>
  <c r="M360" i="18" s="1"/>
  <c r="K361" i="18" a="1"/>
  <c r="K361" i="18" s="1"/>
  <c r="M361" i="18" s="1"/>
  <c r="K362" i="18" a="1"/>
  <c r="K362" i="18" s="1"/>
  <c r="M362" i="18" s="1"/>
  <c r="K363" i="18" a="1"/>
  <c r="K363" i="18" s="1"/>
  <c r="M363" i="18" s="1"/>
  <c r="K364" i="18" a="1"/>
  <c r="K364" i="18" s="1"/>
  <c r="M364" i="18" s="1"/>
  <c r="K365" i="18" a="1"/>
  <c r="K365" i="18" s="1"/>
  <c r="M365" i="18" s="1"/>
  <c r="K366" i="18" a="1"/>
  <c r="K366" i="18" s="1"/>
  <c r="M366" i="18" s="1"/>
  <c r="K367" i="18" a="1"/>
  <c r="K367" i="18" s="1"/>
  <c r="M367" i="18" s="1"/>
  <c r="K368" i="18" a="1"/>
  <c r="K368" i="18" s="1"/>
  <c r="M368" i="18" s="1"/>
  <c r="K369" i="18" a="1"/>
  <c r="K369" i="18" s="1"/>
  <c r="M369" i="18" s="1"/>
  <c r="K370" i="18" a="1"/>
  <c r="K370" i="18" s="1"/>
  <c r="M370" i="18" s="1"/>
  <c r="K371" i="18" a="1"/>
  <c r="K371" i="18" s="1"/>
  <c r="M371" i="18" s="1"/>
  <c r="K372" i="18" a="1"/>
  <c r="K372" i="18" s="1"/>
  <c r="M372" i="18" s="1"/>
  <c r="K373" i="18" a="1"/>
  <c r="K373" i="18" s="1"/>
  <c r="M373" i="18" s="1"/>
  <c r="K374" i="18" a="1"/>
  <c r="K374" i="18" s="1"/>
  <c r="M374" i="18" s="1"/>
  <c r="K375" i="18" a="1"/>
  <c r="K375" i="18" s="1"/>
  <c r="M375" i="18" s="1"/>
  <c r="K376" i="18" a="1"/>
  <c r="K376" i="18" s="1"/>
  <c r="M376" i="18" s="1"/>
  <c r="K377" i="18" a="1"/>
  <c r="K377" i="18" s="1"/>
  <c r="M377" i="18" s="1"/>
  <c r="K378" i="18" a="1"/>
  <c r="K378" i="18" s="1"/>
  <c r="M378" i="18" s="1"/>
  <c r="K379" i="18" a="1"/>
  <c r="K379" i="18" s="1"/>
  <c r="M379" i="18" s="1"/>
  <c r="K380" i="18" a="1"/>
  <c r="K380" i="18" s="1"/>
  <c r="M380" i="18" s="1"/>
  <c r="K381" i="18" a="1"/>
  <c r="K381" i="18" s="1"/>
  <c r="M381" i="18" s="1"/>
  <c r="K382" i="18" a="1"/>
  <c r="K382" i="18" s="1"/>
  <c r="M382" i="18" s="1"/>
  <c r="K383" i="18" a="1"/>
  <c r="K383" i="18" s="1"/>
  <c r="M383" i="18" s="1"/>
  <c r="K384" i="18" a="1"/>
  <c r="K384" i="18" s="1"/>
  <c r="M384" i="18" s="1"/>
  <c r="K385" i="18" a="1"/>
  <c r="K385" i="18" s="1"/>
  <c r="M385" i="18" s="1"/>
  <c r="K386" i="18" a="1"/>
  <c r="K386" i="18" s="1"/>
  <c r="M386" i="18" s="1"/>
  <c r="K387" i="18" a="1"/>
  <c r="K387" i="18" s="1"/>
  <c r="M387" i="18" s="1"/>
  <c r="K388" i="18" a="1"/>
  <c r="K388" i="18" s="1"/>
  <c r="M388" i="18" s="1"/>
  <c r="K389" i="18" a="1"/>
  <c r="K389" i="18" s="1"/>
  <c r="M389" i="18" s="1"/>
  <c r="K390" i="18" a="1"/>
  <c r="K390" i="18" s="1"/>
  <c r="M390" i="18" s="1"/>
  <c r="K391" i="18" a="1"/>
  <c r="K391" i="18" s="1"/>
  <c r="M391" i="18" s="1"/>
  <c r="K392" i="18" a="1"/>
  <c r="K392" i="18" s="1"/>
  <c r="M392" i="18" s="1"/>
  <c r="K393" i="18" a="1"/>
  <c r="K393" i="18" s="1"/>
  <c r="M393" i="18" s="1"/>
  <c r="K394" i="18" a="1"/>
  <c r="K394" i="18" s="1"/>
  <c r="M394" i="18" s="1"/>
  <c r="K395" i="18" a="1"/>
  <c r="K395" i="18" s="1"/>
  <c r="M395" i="18" s="1"/>
  <c r="K396" i="18" a="1"/>
  <c r="K396" i="18" s="1"/>
  <c r="M396" i="18" s="1"/>
  <c r="K397" i="18" a="1"/>
  <c r="K397" i="18" s="1"/>
  <c r="M397" i="18" s="1"/>
  <c r="K398" i="18" a="1"/>
  <c r="K398" i="18" s="1"/>
  <c r="M398" i="18" s="1"/>
  <c r="K399" i="18" a="1"/>
  <c r="K399" i="18" s="1"/>
  <c r="M399" i="18" s="1"/>
  <c r="K400" i="18" a="1"/>
  <c r="K400" i="18" s="1"/>
  <c r="M400" i="18" s="1"/>
  <c r="K401" i="18" a="1"/>
  <c r="K401" i="18" s="1"/>
  <c r="M401" i="18" s="1"/>
  <c r="K402" i="18" a="1"/>
  <c r="K402" i="18" s="1"/>
  <c r="M402" i="18" s="1"/>
  <c r="K403" i="18" a="1"/>
  <c r="K403" i="18" s="1"/>
  <c r="M403" i="18" s="1"/>
  <c r="K404" i="18" a="1"/>
  <c r="K404" i="18" s="1"/>
  <c r="M404" i="18" s="1"/>
  <c r="K405" i="18" a="1"/>
  <c r="K405" i="18" s="1"/>
  <c r="M405" i="18" s="1"/>
  <c r="K406" i="18" a="1"/>
  <c r="K406" i="18" s="1"/>
  <c r="M406" i="18" s="1"/>
  <c r="K407" i="18" a="1"/>
  <c r="K407" i="18" s="1"/>
  <c r="M407" i="18" s="1"/>
  <c r="K408" i="18" a="1"/>
  <c r="K408" i="18" s="1"/>
  <c r="M408" i="18" s="1"/>
  <c r="K409" i="18" a="1"/>
  <c r="K409" i="18" s="1"/>
  <c r="M409" i="18" s="1"/>
  <c r="K410" i="18" a="1"/>
  <c r="K410" i="18" s="1"/>
  <c r="M410" i="18" s="1"/>
  <c r="K411" i="18" a="1"/>
  <c r="K411" i="18" s="1"/>
  <c r="M411" i="18" s="1"/>
  <c r="K412" i="18" a="1"/>
  <c r="K412" i="18" s="1"/>
  <c r="M412" i="18" s="1"/>
  <c r="K413" i="18" a="1"/>
  <c r="K413" i="18" s="1"/>
  <c r="M413" i="18" s="1"/>
  <c r="K414" i="18" a="1"/>
  <c r="K414" i="18" s="1"/>
  <c r="M414" i="18" s="1"/>
  <c r="K415" i="18" a="1"/>
  <c r="K415" i="18" s="1"/>
  <c r="M415" i="18" s="1"/>
  <c r="K416" i="18" a="1"/>
  <c r="K416" i="18" s="1"/>
  <c r="M416" i="18" s="1"/>
  <c r="K417" i="18" a="1"/>
  <c r="K417" i="18" s="1"/>
  <c r="M417" i="18" s="1"/>
  <c r="K418" i="18" a="1"/>
  <c r="K418" i="18" s="1"/>
  <c r="M418" i="18" s="1"/>
  <c r="K419" i="18" a="1"/>
  <c r="K419" i="18" s="1"/>
  <c r="M419" i="18" s="1"/>
  <c r="K420" i="18" a="1"/>
  <c r="K420" i="18" s="1"/>
  <c r="M420" i="18" s="1"/>
  <c r="K421" i="18" a="1"/>
  <c r="K421" i="18" s="1"/>
  <c r="M421" i="18" s="1"/>
  <c r="K422" i="18" a="1"/>
  <c r="K422" i="18" s="1"/>
  <c r="M422" i="18" s="1"/>
  <c r="K423" i="18" a="1"/>
  <c r="K423" i="18" s="1"/>
  <c r="M423" i="18" s="1"/>
  <c r="K424" i="18" a="1"/>
  <c r="K424" i="18" s="1"/>
  <c r="M424" i="18" s="1"/>
  <c r="K425" i="18" a="1"/>
  <c r="K425" i="18" s="1"/>
  <c r="M425" i="18" s="1"/>
  <c r="K426" i="18" a="1"/>
  <c r="K426" i="18" s="1"/>
  <c r="M426" i="18" s="1"/>
  <c r="K427" i="18" a="1"/>
  <c r="K427" i="18" s="1"/>
  <c r="M427" i="18" s="1"/>
  <c r="K428" i="18" a="1"/>
  <c r="K428" i="18" s="1"/>
  <c r="M428" i="18" s="1"/>
  <c r="K429" i="18" a="1"/>
  <c r="K429" i="18" s="1"/>
  <c r="M429" i="18" s="1"/>
  <c r="K430" i="18" a="1"/>
  <c r="K430" i="18" s="1"/>
  <c r="M430" i="18" s="1"/>
  <c r="K431" i="18" a="1"/>
  <c r="K431" i="18" s="1"/>
  <c r="M431" i="18" s="1"/>
  <c r="K432" i="18" a="1"/>
  <c r="K432" i="18" s="1"/>
  <c r="M432" i="18" s="1"/>
  <c r="K433" i="18" a="1"/>
  <c r="K433" i="18" s="1"/>
  <c r="M433" i="18" s="1"/>
  <c r="K434" i="18" a="1"/>
  <c r="K434" i="18" s="1"/>
  <c r="M434" i="18" s="1"/>
  <c r="K435" i="18" a="1"/>
  <c r="K435" i="18" s="1"/>
  <c r="M435" i="18" s="1"/>
  <c r="K436" i="18" a="1"/>
  <c r="K436" i="18" s="1"/>
  <c r="M436" i="18" s="1"/>
  <c r="K437" i="18" a="1"/>
  <c r="K437" i="18" s="1"/>
  <c r="M437" i="18" s="1"/>
  <c r="K438" i="18" a="1"/>
  <c r="K438" i="18" s="1"/>
  <c r="M438" i="18" s="1"/>
  <c r="K439" i="18" a="1"/>
  <c r="K439" i="18" s="1"/>
  <c r="M439" i="18" s="1"/>
  <c r="K440" i="18" a="1"/>
  <c r="K440" i="18" s="1"/>
  <c r="M440" i="18" s="1"/>
  <c r="K441" i="18" a="1"/>
  <c r="K441" i="18" s="1"/>
  <c r="M441" i="18" s="1"/>
  <c r="K442" i="18" a="1"/>
  <c r="K442" i="18" s="1"/>
  <c r="M442" i="18" s="1"/>
  <c r="K443" i="18" a="1"/>
  <c r="K443" i="18" s="1"/>
  <c r="M443" i="18" s="1"/>
  <c r="K444" i="18" a="1"/>
  <c r="K444" i="18" s="1"/>
  <c r="M444" i="18" s="1"/>
  <c r="K445" i="18" a="1"/>
  <c r="K445" i="18" s="1"/>
  <c r="M445" i="18" s="1"/>
  <c r="K446" i="18" a="1"/>
  <c r="K446" i="18" s="1"/>
  <c r="M446" i="18" s="1"/>
  <c r="K447" i="18" a="1"/>
  <c r="K447" i="18" s="1"/>
  <c r="M447" i="18" s="1"/>
  <c r="K448" i="18" a="1"/>
  <c r="K448" i="18" s="1"/>
  <c r="M448" i="18" s="1"/>
  <c r="K449" i="18" a="1"/>
  <c r="K449" i="18" s="1"/>
  <c r="M449" i="18" s="1"/>
  <c r="K450" i="18" a="1"/>
  <c r="K450" i="18" s="1"/>
  <c r="M450" i="18" s="1"/>
  <c r="K451" i="18" a="1"/>
  <c r="K451" i="18" s="1"/>
  <c r="M451" i="18" s="1"/>
  <c r="K452" i="18" a="1"/>
  <c r="K452" i="18" s="1"/>
  <c r="M452" i="18" s="1"/>
  <c r="K453" i="18" a="1"/>
  <c r="K453" i="18" s="1"/>
  <c r="M453" i="18" s="1"/>
  <c r="K454" i="18" a="1"/>
  <c r="K454" i="18" s="1"/>
  <c r="M454" i="18" s="1"/>
  <c r="K455" i="18" a="1"/>
  <c r="K455" i="18" s="1"/>
  <c r="M455" i="18" s="1"/>
  <c r="K456" i="18" a="1"/>
  <c r="K456" i="18" s="1"/>
  <c r="M456" i="18" s="1"/>
  <c r="K457" i="18" a="1"/>
  <c r="K457" i="18" s="1"/>
  <c r="M457" i="18" s="1"/>
  <c r="K458" i="18" a="1"/>
  <c r="K458" i="18" s="1"/>
  <c r="M458" i="18" s="1"/>
  <c r="K459" i="18" a="1"/>
  <c r="K459" i="18" s="1"/>
  <c r="M459" i="18" s="1"/>
  <c r="K460" i="18" a="1"/>
  <c r="K460" i="18" s="1"/>
  <c r="M460" i="18" s="1"/>
  <c r="K461" i="18" a="1"/>
  <c r="K461" i="18" s="1"/>
  <c r="M461" i="18" s="1"/>
  <c r="K462" i="18" a="1"/>
  <c r="K462" i="18" s="1"/>
  <c r="M462" i="18" s="1"/>
  <c r="K463" i="18" a="1"/>
  <c r="K463" i="18" s="1"/>
  <c r="M463" i="18" s="1"/>
  <c r="K464" i="18" a="1"/>
  <c r="K464" i="18" s="1"/>
  <c r="M464" i="18" s="1"/>
  <c r="K465" i="18" a="1"/>
  <c r="K465" i="18" s="1"/>
  <c r="M465" i="18" s="1"/>
  <c r="K466" i="18" a="1"/>
  <c r="K466" i="18" s="1"/>
  <c r="M466" i="18" s="1"/>
  <c r="K467" i="18" a="1"/>
  <c r="K467" i="18" s="1"/>
  <c r="M467" i="18" s="1"/>
  <c r="K468" i="18" a="1"/>
  <c r="K468" i="18" s="1"/>
  <c r="M468" i="18" s="1"/>
  <c r="K469" i="18" a="1"/>
  <c r="K469" i="18" s="1"/>
  <c r="M469" i="18" s="1"/>
  <c r="K470" i="18" a="1"/>
  <c r="K470" i="18" s="1"/>
  <c r="M470" i="18" s="1"/>
  <c r="K471" i="18" a="1"/>
  <c r="K471" i="18" s="1"/>
  <c r="M471" i="18" s="1"/>
  <c r="K472" i="18" a="1"/>
  <c r="K472" i="18" s="1"/>
  <c r="M472" i="18" s="1"/>
  <c r="K473" i="18" a="1"/>
  <c r="K473" i="18" s="1"/>
  <c r="M473" i="18" s="1"/>
  <c r="K474" i="18" a="1"/>
  <c r="K474" i="18" s="1"/>
  <c r="M474" i="18" s="1"/>
  <c r="K475" i="18" a="1"/>
  <c r="K475" i="18" s="1"/>
  <c r="M475" i="18" s="1"/>
  <c r="K476" i="18" a="1"/>
  <c r="K476" i="18" s="1"/>
  <c r="M476" i="18" s="1"/>
  <c r="K477" i="18" a="1"/>
  <c r="K477" i="18" s="1"/>
  <c r="M477" i="18" s="1"/>
  <c r="K478" i="18" a="1"/>
  <c r="K478" i="18" s="1"/>
  <c r="M478" i="18" s="1"/>
  <c r="K479" i="18" a="1"/>
  <c r="K479" i="18" s="1"/>
  <c r="M479" i="18" s="1"/>
  <c r="K480" i="18" a="1"/>
  <c r="K480" i="18" s="1"/>
  <c r="M480" i="18" s="1"/>
  <c r="K481" i="18" a="1"/>
  <c r="K481" i="18" s="1"/>
  <c r="M481" i="18" s="1"/>
  <c r="K482" i="18" a="1"/>
  <c r="K482" i="18" s="1"/>
  <c r="M482" i="18" s="1"/>
  <c r="K483" i="18" a="1"/>
  <c r="K483" i="18" s="1"/>
  <c r="M483" i="18" s="1"/>
  <c r="K484" i="18" a="1"/>
  <c r="K484" i="18" s="1"/>
  <c r="M484" i="18" s="1"/>
  <c r="K485" i="18" a="1"/>
  <c r="K485" i="18" s="1"/>
  <c r="M485" i="18" s="1"/>
  <c r="K486" i="18" a="1"/>
  <c r="K486" i="18" s="1"/>
  <c r="M486" i="18" s="1"/>
  <c r="K487" i="18" a="1"/>
  <c r="K487" i="18" s="1"/>
  <c r="M487" i="18" s="1"/>
  <c r="K488" i="18" a="1"/>
  <c r="K488" i="18" s="1"/>
  <c r="M488" i="18" s="1"/>
  <c r="K489" i="18" a="1"/>
  <c r="K489" i="18" s="1"/>
  <c r="M489" i="18" s="1"/>
  <c r="K490" i="18" a="1"/>
  <c r="K490" i="18" s="1"/>
  <c r="M490" i="18" s="1"/>
  <c r="K491" i="18" a="1"/>
  <c r="K491" i="18" s="1"/>
  <c r="M491" i="18" s="1"/>
  <c r="K492" i="18" a="1"/>
  <c r="K492" i="18" s="1"/>
  <c r="M492" i="18" s="1"/>
  <c r="K493" i="18" a="1"/>
  <c r="K493" i="18" s="1"/>
  <c r="M493" i="18" s="1"/>
  <c r="K494" i="18" a="1"/>
  <c r="K494" i="18" s="1"/>
  <c r="M494" i="18" s="1"/>
  <c r="K495" i="18" a="1"/>
  <c r="K495" i="18" s="1"/>
  <c r="M495" i="18" s="1"/>
  <c r="K496" i="18" a="1"/>
  <c r="K496" i="18" s="1"/>
  <c r="M496" i="18" s="1"/>
  <c r="K497" i="18" a="1"/>
  <c r="K497" i="18" s="1"/>
  <c r="M497" i="18" s="1"/>
  <c r="K498" i="18" a="1"/>
  <c r="K498" i="18" s="1"/>
  <c r="M498" i="18" s="1"/>
  <c r="K499" i="18" a="1"/>
  <c r="K499" i="18" s="1"/>
  <c r="M499" i="18" s="1"/>
  <c r="K500" i="18" a="1"/>
  <c r="K500" i="18" s="1"/>
  <c r="M500" i="18" s="1"/>
  <c r="K501" i="18" a="1"/>
  <c r="K501" i="18" s="1"/>
  <c r="M501" i="18" s="1"/>
  <c r="K502" i="18" a="1"/>
  <c r="K502" i="18" s="1"/>
  <c r="M502" i="18" s="1"/>
  <c r="K503" i="18" a="1"/>
  <c r="K503" i="18" s="1"/>
  <c r="M503" i="18" s="1"/>
  <c r="K504" i="18" a="1"/>
  <c r="K504" i="18" s="1"/>
  <c r="M504" i="18" s="1"/>
  <c r="K505" i="18" a="1"/>
  <c r="K505" i="18" s="1"/>
  <c r="M505" i="18" s="1"/>
  <c r="K506" i="18" a="1"/>
  <c r="K506" i="18" s="1"/>
  <c r="M506" i="18" s="1"/>
  <c r="K507" i="18" a="1"/>
  <c r="K507" i="18" s="1"/>
  <c r="M507" i="18" s="1"/>
  <c r="K508" i="18" a="1"/>
  <c r="K508" i="18" s="1"/>
  <c r="M508" i="18" s="1"/>
  <c r="K509" i="18" a="1"/>
  <c r="K509" i="18" s="1"/>
  <c r="M509" i="18" s="1"/>
  <c r="K510" i="18" a="1"/>
  <c r="K510" i="18" s="1"/>
  <c r="M510" i="18" s="1"/>
  <c r="K511" i="18" a="1"/>
  <c r="K511" i="18" s="1"/>
  <c r="M511" i="18" s="1"/>
  <c r="K512" i="18" a="1"/>
  <c r="K512" i="18" s="1"/>
  <c r="M512" i="18" s="1"/>
  <c r="K513" i="18" a="1"/>
  <c r="K513" i="18" s="1"/>
  <c r="M513" i="18" s="1"/>
  <c r="K514" i="18" a="1"/>
  <c r="K514" i="18" s="1"/>
  <c r="M514" i="18" s="1"/>
  <c r="K515" i="18" a="1"/>
  <c r="K515" i="18" s="1"/>
  <c r="M515" i="18" s="1"/>
  <c r="K516" i="18" a="1"/>
  <c r="K516" i="18" s="1"/>
  <c r="M516" i="18" s="1"/>
  <c r="K517" i="18" a="1"/>
  <c r="K517" i="18" s="1"/>
  <c r="M517" i="18" s="1"/>
  <c r="K518" i="18" a="1"/>
  <c r="K518" i="18" s="1"/>
  <c r="M518" i="18" s="1"/>
  <c r="K519" i="18" a="1"/>
  <c r="K519" i="18" s="1"/>
  <c r="M519" i="18" s="1"/>
  <c r="K520" i="18" a="1"/>
  <c r="K520" i="18" s="1"/>
  <c r="M520" i="18" s="1"/>
  <c r="K521" i="18" a="1"/>
  <c r="K521" i="18" s="1"/>
  <c r="M521" i="18" s="1"/>
  <c r="K522" i="18" a="1"/>
  <c r="K522" i="18" s="1"/>
  <c r="M522" i="18" s="1"/>
  <c r="K523" i="18" a="1"/>
  <c r="K523" i="18" s="1"/>
  <c r="M523" i="18" s="1"/>
  <c r="K524" i="18" a="1"/>
  <c r="K524" i="18" s="1"/>
  <c r="M524" i="18" s="1"/>
  <c r="K525" i="18" a="1"/>
  <c r="K525" i="18" s="1"/>
  <c r="M525" i="18" s="1"/>
  <c r="K526" i="18" a="1"/>
  <c r="K526" i="18" s="1"/>
  <c r="M526" i="18" s="1"/>
  <c r="K527" i="18" a="1"/>
  <c r="K527" i="18" s="1"/>
  <c r="M527" i="18" s="1"/>
  <c r="K528" i="18" a="1"/>
  <c r="K528" i="18" s="1"/>
  <c r="M528" i="18" s="1"/>
  <c r="K529" i="18" a="1"/>
  <c r="K529" i="18" s="1"/>
  <c r="M529" i="18" s="1"/>
  <c r="K530" i="18" a="1"/>
  <c r="K530" i="18" s="1"/>
  <c r="M530" i="18" s="1"/>
  <c r="K531" i="18" a="1"/>
  <c r="K531" i="18" s="1"/>
  <c r="M531" i="18" s="1"/>
  <c r="K532" i="18" a="1"/>
  <c r="K532" i="18" s="1"/>
  <c r="M532" i="18" s="1"/>
  <c r="K533" i="18" a="1"/>
  <c r="K533" i="18" s="1"/>
  <c r="M533" i="18" s="1"/>
  <c r="K534" i="18" a="1"/>
  <c r="K534" i="18" s="1"/>
  <c r="M534" i="18" s="1"/>
  <c r="K535" i="18" a="1"/>
  <c r="K535" i="18" s="1"/>
  <c r="M535" i="18" s="1"/>
  <c r="K536" i="18" a="1"/>
  <c r="K536" i="18" s="1"/>
  <c r="M536" i="18" s="1"/>
  <c r="K537" i="18" a="1"/>
  <c r="K537" i="18" s="1"/>
  <c r="M537" i="18" s="1"/>
  <c r="K538" i="18" a="1"/>
  <c r="K538" i="18" s="1"/>
  <c r="M538" i="18" s="1"/>
  <c r="K539" i="18" a="1"/>
  <c r="K539" i="18" s="1"/>
  <c r="M539" i="18" s="1"/>
  <c r="K540" i="18" a="1"/>
  <c r="K540" i="18" s="1"/>
  <c r="M540" i="18" s="1"/>
  <c r="K541" i="18" a="1"/>
  <c r="K541" i="18" s="1"/>
  <c r="M541" i="18" s="1"/>
  <c r="K542" i="18" a="1"/>
  <c r="K542" i="18" s="1"/>
  <c r="M542" i="18" s="1"/>
  <c r="K543" i="18" a="1"/>
  <c r="K543" i="18" s="1"/>
  <c r="M543" i="18" s="1"/>
  <c r="K544" i="18" a="1"/>
  <c r="K544" i="18" s="1"/>
  <c r="M544" i="18" s="1"/>
  <c r="K545" i="18" a="1"/>
  <c r="K545" i="18" s="1"/>
  <c r="M545" i="18" s="1"/>
  <c r="K546" i="18" a="1"/>
  <c r="K546" i="18" s="1"/>
  <c r="M546" i="18" s="1"/>
  <c r="K547" i="18" a="1"/>
  <c r="K547" i="18" s="1"/>
  <c r="M547" i="18" s="1"/>
  <c r="K548" i="18" a="1"/>
  <c r="K548" i="18" s="1"/>
  <c r="M548" i="18" s="1"/>
  <c r="K549" i="18" a="1"/>
  <c r="K549" i="18" s="1"/>
  <c r="M549" i="18" s="1"/>
  <c r="K550" i="18" a="1"/>
  <c r="K550" i="18" s="1"/>
  <c r="M550" i="18" s="1"/>
  <c r="K551" i="18" a="1"/>
  <c r="K551" i="18" s="1"/>
  <c r="M551" i="18" s="1"/>
  <c r="K552" i="18" a="1"/>
  <c r="K552" i="18" s="1"/>
  <c r="M552" i="18" s="1"/>
  <c r="K553" i="18" a="1"/>
  <c r="K553" i="18" s="1"/>
  <c r="M553" i="18" s="1"/>
  <c r="K554" i="18" a="1"/>
  <c r="K554" i="18" s="1"/>
  <c r="M554" i="18" s="1"/>
  <c r="K555" i="18" a="1"/>
  <c r="K555" i="18" s="1"/>
  <c r="M555" i="18" s="1"/>
  <c r="K556" i="18" a="1"/>
  <c r="K556" i="18" s="1"/>
  <c r="M556" i="18" s="1"/>
  <c r="K557" i="18" a="1"/>
  <c r="K557" i="18" s="1"/>
  <c r="M557" i="18" s="1"/>
  <c r="K558" i="18" a="1"/>
  <c r="K558" i="18" s="1"/>
  <c r="M558" i="18" s="1"/>
  <c r="K559" i="18" a="1"/>
  <c r="K559" i="18" s="1"/>
  <c r="M559" i="18" s="1"/>
  <c r="K560" i="18" a="1"/>
  <c r="K560" i="18" s="1"/>
  <c r="M560" i="18" s="1"/>
  <c r="K561" i="18" a="1"/>
  <c r="K561" i="18" s="1"/>
  <c r="M561" i="18" s="1"/>
  <c r="K562" i="18" a="1"/>
  <c r="K562" i="18" s="1"/>
  <c r="M562" i="18" s="1"/>
  <c r="K563" i="18" a="1"/>
  <c r="K563" i="18" s="1"/>
  <c r="M563" i="18" s="1"/>
  <c r="K564" i="18" a="1"/>
  <c r="K564" i="18" s="1"/>
  <c r="M564" i="18" s="1"/>
  <c r="K565" i="18" a="1"/>
  <c r="K565" i="18" s="1"/>
  <c r="M565" i="18" s="1"/>
  <c r="K566" i="18" a="1"/>
  <c r="K566" i="18" s="1"/>
  <c r="M566" i="18" s="1"/>
  <c r="K567" i="18" a="1"/>
  <c r="K567" i="18" s="1"/>
  <c r="M567" i="18" s="1"/>
  <c r="K568" i="18" a="1"/>
  <c r="K568" i="18" s="1"/>
  <c r="M568" i="18" s="1"/>
  <c r="K569" i="18" a="1"/>
  <c r="K569" i="18" s="1"/>
  <c r="M569" i="18" s="1"/>
  <c r="K570" i="18" a="1"/>
  <c r="K570" i="18" s="1"/>
  <c r="M570" i="18" s="1"/>
  <c r="K571" i="18" a="1"/>
  <c r="K571" i="18" s="1"/>
  <c r="M571" i="18" s="1"/>
  <c r="K572" i="18" a="1"/>
  <c r="K572" i="18" s="1"/>
  <c r="M572" i="18" s="1"/>
  <c r="K573" i="18" a="1"/>
  <c r="K573" i="18" s="1"/>
  <c r="M573" i="18" s="1"/>
  <c r="K574" i="18" a="1"/>
  <c r="K574" i="18" s="1"/>
  <c r="M574" i="18" s="1"/>
  <c r="K575" i="18" a="1"/>
  <c r="K575" i="18" s="1"/>
  <c r="M575" i="18" s="1"/>
  <c r="K576" i="18" a="1"/>
  <c r="K576" i="18" s="1"/>
  <c r="M576" i="18" s="1"/>
  <c r="K577" i="18" a="1"/>
  <c r="K577" i="18" s="1"/>
  <c r="M577" i="18" s="1"/>
  <c r="K578" i="18" a="1"/>
  <c r="K578" i="18" s="1"/>
  <c r="M578" i="18" s="1"/>
  <c r="K579" i="18" a="1"/>
  <c r="K579" i="18" s="1"/>
  <c r="M579" i="18" s="1"/>
  <c r="K580" i="18" a="1"/>
  <c r="K580" i="18" s="1"/>
  <c r="M580" i="18" s="1"/>
  <c r="K581" i="18" a="1"/>
  <c r="K581" i="18" s="1"/>
  <c r="M581" i="18" s="1"/>
  <c r="K582" i="18" a="1"/>
  <c r="K582" i="18" s="1"/>
  <c r="M582" i="18" s="1"/>
  <c r="K583" i="18" a="1"/>
  <c r="K583" i="18" s="1"/>
  <c r="M583" i="18" s="1"/>
  <c r="K584" i="18" a="1"/>
  <c r="K584" i="18" s="1"/>
  <c r="M584" i="18" s="1"/>
  <c r="K585" i="18" a="1"/>
  <c r="K585" i="18" s="1"/>
  <c r="M585" i="18" s="1"/>
  <c r="K586" i="18" a="1"/>
  <c r="K586" i="18" s="1"/>
  <c r="M586" i="18" s="1"/>
  <c r="K587" i="18" a="1"/>
  <c r="K587" i="18" s="1"/>
  <c r="M587" i="18" s="1"/>
  <c r="K588" i="18" a="1"/>
  <c r="K588" i="18" s="1"/>
  <c r="M588" i="18" s="1"/>
  <c r="K589" i="18" a="1"/>
  <c r="K589" i="18" s="1"/>
  <c r="M589" i="18" s="1"/>
  <c r="K590" i="18" a="1"/>
  <c r="K590" i="18" s="1"/>
  <c r="M590" i="18" s="1"/>
  <c r="K591" i="18" a="1"/>
  <c r="K591" i="18" s="1"/>
  <c r="M591" i="18" s="1"/>
  <c r="K592" i="18" a="1"/>
  <c r="K592" i="18" s="1"/>
  <c r="M592" i="18" s="1"/>
  <c r="K593" i="18" a="1"/>
  <c r="K593" i="18" s="1"/>
  <c r="M593" i="18" s="1"/>
  <c r="K594" i="18" a="1"/>
  <c r="K594" i="18" s="1"/>
  <c r="M594" i="18" s="1"/>
  <c r="K595" i="18" a="1"/>
  <c r="K595" i="18" s="1"/>
  <c r="M595" i="18" s="1"/>
  <c r="K596" i="18" a="1"/>
  <c r="K596" i="18" s="1"/>
  <c r="M596" i="18" s="1"/>
  <c r="K597" i="18" a="1"/>
  <c r="K597" i="18" s="1"/>
  <c r="M597" i="18" s="1"/>
  <c r="K598" i="18" a="1"/>
  <c r="K598" i="18" s="1"/>
  <c r="M598" i="18" s="1"/>
  <c r="K599" i="18" a="1"/>
  <c r="K599" i="18" s="1"/>
  <c r="M599" i="18" s="1"/>
  <c r="K600" i="18" a="1"/>
  <c r="K600" i="18" s="1"/>
  <c r="M600" i="18" s="1"/>
  <c r="K601" i="18" a="1"/>
  <c r="K601" i="18" s="1"/>
  <c r="M601" i="18" s="1"/>
  <c r="K602" i="18" a="1"/>
  <c r="K602" i="18" s="1"/>
  <c r="M602" i="18" s="1"/>
  <c r="K603" i="18" a="1"/>
  <c r="K603" i="18" s="1"/>
  <c r="M603" i="18" s="1"/>
  <c r="K604" i="18" a="1"/>
  <c r="K604" i="18" s="1"/>
  <c r="M604" i="18" s="1"/>
  <c r="K605" i="18" a="1"/>
  <c r="K605" i="18" s="1"/>
  <c r="M605" i="18" s="1"/>
  <c r="K606" i="18" a="1"/>
  <c r="K606" i="18" s="1"/>
  <c r="M606" i="18" s="1"/>
  <c r="K607" i="18" a="1"/>
  <c r="K607" i="18" s="1"/>
  <c r="M607" i="18" s="1"/>
  <c r="K608" i="18" a="1"/>
  <c r="K608" i="18" s="1"/>
  <c r="M608" i="18" s="1"/>
  <c r="K609" i="18" a="1"/>
  <c r="K609" i="18" s="1"/>
  <c r="M609" i="18" s="1"/>
  <c r="K610" i="18" a="1"/>
  <c r="K610" i="18" s="1"/>
  <c r="M610" i="18" s="1"/>
  <c r="K611" i="18" a="1"/>
  <c r="K611" i="18" s="1"/>
  <c r="M611" i="18" s="1"/>
  <c r="K612" i="18" a="1"/>
  <c r="K612" i="18" s="1"/>
  <c r="M612" i="18" s="1"/>
  <c r="K613" i="18" a="1"/>
  <c r="K613" i="18" s="1"/>
  <c r="M613" i="18" s="1"/>
  <c r="K614" i="18" a="1"/>
  <c r="K614" i="18" s="1"/>
  <c r="M614" i="18" s="1"/>
  <c r="K615" i="18" a="1"/>
  <c r="K615" i="18" s="1"/>
  <c r="M615" i="18" s="1"/>
  <c r="K616" i="18" a="1"/>
  <c r="K616" i="18" s="1"/>
  <c r="M616" i="18" s="1"/>
  <c r="K617" i="18" a="1"/>
  <c r="K617" i="18" s="1"/>
  <c r="M617" i="18" s="1"/>
  <c r="K618" i="18" a="1"/>
  <c r="K618" i="18" s="1"/>
  <c r="M618" i="18" s="1"/>
  <c r="K619" i="18" a="1"/>
  <c r="K619" i="18" s="1"/>
  <c r="M619" i="18" s="1"/>
  <c r="K620" i="18" a="1"/>
  <c r="K620" i="18" s="1"/>
  <c r="M620" i="18" s="1"/>
  <c r="K621" i="18" a="1"/>
  <c r="K621" i="18" s="1"/>
  <c r="M621" i="18" s="1"/>
  <c r="K622" i="18" a="1"/>
  <c r="K622" i="18" s="1"/>
  <c r="M622" i="18" s="1"/>
  <c r="K623" i="18" a="1"/>
  <c r="K623" i="18" s="1"/>
  <c r="M623" i="18" s="1"/>
  <c r="K624" i="18" a="1"/>
  <c r="K624" i="18" s="1"/>
  <c r="M624" i="18" s="1"/>
  <c r="K625" i="18" a="1"/>
  <c r="K625" i="18" s="1"/>
  <c r="M625" i="18" s="1"/>
  <c r="K626" i="18" a="1"/>
  <c r="K626" i="18" s="1"/>
  <c r="M626" i="18" s="1"/>
  <c r="K627" i="18" a="1"/>
  <c r="K627" i="18" s="1"/>
  <c r="M627" i="18" s="1"/>
  <c r="K628" i="18" a="1"/>
  <c r="K628" i="18" s="1"/>
  <c r="M628" i="18" s="1"/>
  <c r="K629" i="18" a="1"/>
  <c r="K629" i="18" s="1"/>
  <c r="M629" i="18" s="1"/>
  <c r="K630" i="18" a="1"/>
  <c r="K630" i="18" s="1"/>
  <c r="M630" i="18" s="1"/>
  <c r="K631" i="18" a="1"/>
  <c r="K631" i="18" s="1"/>
  <c r="M631" i="18" s="1"/>
  <c r="K632" i="18" a="1"/>
  <c r="K632" i="18" s="1"/>
  <c r="M632" i="18" s="1"/>
  <c r="K633" i="18" a="1"/>
  <c r="K633" i="18" s="1"/>
  <c r="M633" i="18" s="1"/>
  <c r="K634" i="18" a="1"/>
  <c r="K634" i="18" s="1"/>
  <c r="M634" i="18" s="1"/>
  <c r="K635" i="18" a="1"/>
  <c r="K635" i="18" s="1"/>
  <c r="M635" i="18" s="1"/>
  <c r="K636" i="18" a="1"/>
  <c r="K636" i="18" s="1"/>
  <c r="M636" i="18" s="1"/>
  <c r="K637" i="18" a="1"/>
  <c r="K637" i="18" s="1"/>
  <c r="M637" i="18" s="1"/>
  <c r="K638" i="18" a="1"/>
  <c r="K638" i="18" s="1"/>
  <c r="M638" i="18" s="1"/>
  <c r="K639" i="18" a="1"/>
  <c r="K639" i="18" s="1"/>
  <c r="M639" i="18" s="1"/>
  <c r="K640" i="18" a="1"/>
  <c r="K640" i="18" s="1"/>
  <c r="M640" i="18" s="1"/>
  <c r="K641" i="18" a="1"/>
  <c r="K641" i="18" s="1"/>
  <c r="M641" i="18" s="1"/>
  <c r="K642" i="18" a="1"/>
  <c r="K642" i="18" s="1"/>
  <c r="M642" i="18" s="1"/>
  <c r="K643" i="18" a="1"/>
  <c r="K643" i="18" s="1"/>
  <c r="M643" i="18" s="1"/>
  <c r="K644" i="18" a="1"/>
  <c r="K644" i="18" s="1"/>
  <c r="M644" i="18" s="1"/>
  <c r="K645" i="18" a="1"/>
  <c r="K645" i="18" s="1"/>
  <c r="M645" i="18" s="1"/>
  <c r="K646" i="18" a="1"/>
  <c r="K646" i="18" s="1"/>
  <c r="M646" i="18" s="1"/>
  <c r="K647" i="18" a="1"/>
  <c r="K647" i="18" s="1"/>
  <c r="M647" i="18" s="1"/>
  <c r="K648" i="18" a="1"/>
  <c r="K648" i="18" s="1"/>
  <c r="M648" i="18" s="1"/>
  <c r="K649" i="18" a="1"/>
  <c r="K649" i="18" s="1"/>
  <c r="M649" i="18" s="1"/>
  <c r="K650" i="18" a="1"/>
  <c r="K650" i="18" s="1"/>
  <c r="M650" i="18" s="1"/>
  <c r="K651" i="18" a="1"/>
  <c r="K651" i="18" s="1"/>
  <c r="M651" i="18" s="1"/>
  <c r="K652" i="18" a="1"/>
  <c r="K652" i="18" s="1"/>
  <c r="M652" i="18" s="1"/>
  <c r="K653" i="18" a="1"/>
  <c r="K653" i="18" s="1"/>
  <c r="M653" i="18" s="1"/>
  <c r="K654" i="18" a="1"/>
  <c r="K654" i="18" s="1"/>
  <c r="M654" i="18" s="1"/>
  <c r="K655" i="18" a="1"/>
  <c r="K655" i="18" s="1"/>
  <c r="M655" i="18" s="1"/>
  <c r="K656" i="18" a="1"/>
  <c r="K656" i="18" s="1"/>
  <c r="M656" i="18" s="1"/>
  <c r="K657" i="18" a="1"/>
  <c r="K657" i="18" s="1"/>
  <c r="M657" i="18" s="1"/>
  <c r="K658" i="18" a="1"/>
  <c r="K658" i="18" s="1"/>
  <c r="M658" i="18" s="1"/>
  <c r="K659" i="18" a="1"/>
  <c r="K659" i="18" s="1"/>
  <c r="M659" i="18" s="1"/>
  <c r="K660" i="18" a="1"/>
  <c r="K660" i="18" s="1"/>
  <c r="M660" i="18" s="1"/>
  <c r="K661" i="18" a="1"/>
  <c r="K661" i="18" s="1"/>
  <c r="M661" i="18" s="1"/>
  <c r="K662" i="18" a="1"/>
  <c r="K662" i="18" s="1"/>
  <c r="M662" i="18" s="1"/>
  <c r="K663" i="18" a="1"/>
  <c r="K663" i="18" s="1"/>
  <c r="M663" i="18" s="1"/>
  <c r="K664" i="18" a="1"/>
  <c r="K664" i="18" s="1"/>
  <c r="M664" i="18" s="1"/>
  <c r="K665" i="18" a="1"/>
  <c r="K665" i="18" s="1"/>
  <c r="M665" i="18" s="1"/>
  <c r="K666" i="18" a="1"/>
  <c r="K666" i="18" s="1"/>
  <c r="M666" i="18" s="1"/>
  <c r="K667" i="18" a="1"/>
  <c r="K667" i="18" s="1"/>
  <c r="M667" i="18" s="1"/>
  <c r="K668" i="18" a="1"/>
  <c r="K668" i="18" s="1"/>
  <c r="M668" i="18" s="1"/>
  <c r="K669" i="18" a="1"/>
  <c r="K669" i="18" s="1"/>
  <c r="M669" i="18" s="1"/>
  <c r="K670" i="18" a="1"/>
  <c r="K670" i="18" s="1"/>
  <c r="M670" i="18" s="1"/>
  <c r="K671" i="18" a="1"/>
  <c r="K671" i="18" s="1"/>
  <c r="M671" i="18" s="1"/>
  <c r="K672" i="18" a="1"/>
  <c r="K672" i="18" s="1"/>
  <c r="M672" i="18" s="1"/>
  <c r="K673" i="18" a="1"/>
  <c r="K673" i="18" s="1"/>
  <c r="M673" i="18" s="1"/>
  <c r="K674" i="18" a="1"/>
  <c r="K674" i="18" s="1"/>
  <c r="M674" i="18" s="1"/>
  <c r="K675" i="18" a="1"/>
  <c r="K675" i="18" s="1"/>
  <c r="M675" i="18" s="1"/>
  <c r="K676" i="18" a="1"/>
  <c r="K676" i="18" s="1"/>
  <c r="M676" i="18" s="1"/>
  <c r="K677" i="18" a="1"/>
  <c r="K677" i="18" s="1"/>
  <c r="M677" i="18" s="1"/>
  <c r="K678" i="18" a="1"/>
  <c r="K678" i="18" s="1"/>
  <c r="M678" i="18" s="1"/>
  <c r="K679" i="18" a="1"/>
  <c r="K679" i="18" s="1"/>
  <c r="M679" i="18" s="1"/>
  <c r="K680" i="18" a="1"/>
  <c r="K680" i="18" s="1"/>
  <c r="M680" i="18" s="1"/>
  <c r="K681" i="18" a="1"/>
  <c r="K681" i="18" s="1"/>
  <c r="M681" i="18" s="1"/>
  <c r="K682" i="18" a="1"/>
  <c r="K682" i="18" s="1"/>
  <c r="M682" i="18" s="1"/>
  <c r="K683" i="18" a="1"/>
  <c r="K683" i="18" s="1"/>
  <c r="M683" i="18" s="1"/>
  <c r="K684" i="18" a="1"/>
  <c r="K684" i="18" s="1"/>
  <c r="M684" i="18" s="1"/>
  <c r="K685" i="18" a="1"/>
  <c r="K685" i="18" s="1"/>
  <c r="M685" i="18" s="1"/>
  <c r="K686" i="18" a="1"/>
  <c r="K686" i="18" s="1"/>
  <c r="M686" i="18" s="1"/>
  <c r="K687" i="18" a="1"/>
  <c r="K687" i="18" s="1"/>
  <c r="M687" i="18" s="1"/>
  <c r="K688" i="18" a="1"/>
  <c r="K688" i="18" s="1"/>
  <c r="M688" i="18" s="1"/>
  <c r="K689" i="18" a="1"/>
  <c r="K689" i="18" s="1"/>
  <c r="M689" i="18" s="1"/>
  <c r="K690" i="18" a="1"/>
  <c r="K690" i="18" s="1"/>
  <c r="M690" i="18" s="1"/>
  <c r="K691" i="18" a="1"/>
  <c r="K691" i="18" s="1"/>
  <c r="M691" i="18" s="1"/>
  <c r="K692" i="18" a="1"/>
  <c r="K692" i="18" s="1"/>
  <c r="M692" i="18" s="1"/>
  <c r="K693" i="18" a="1"/>
  <c r="K693" i="18" s="1"/>
  <c r="M693" i="18" s="1"/>
  <c r="K694" i="18" a="1"/>
  <c r="K694" i="18" s="1"/>
  <c r="M694" i="18" s="1"/>
  <c r="K695" i="18" a="1"/>
  <c r="K695" i="18" s="1"/>
  <c r="M695" i="18" s="1"/>
  <c r="K696" i="18" a="1"/>
  <c r="K696" i="18" s="1"/>
  <c r="M696" i="18" s="1"/>
  <c r="K697" i="18" a="1"/>
  <c r="K697" i="18" s="1"/>
  <c r="M697" i="18" s="1"/>
  <c r="K698" i="18" a="1"/>
  <c r="K698" i="18" s="1"/>
  <c r="M698" i="18" s="1"/>
  <c r="K699" i="18" a="1"/>
  <c r="K699" i="18" s="1"/>
  <c r="M699" i="18" s="1"/>
  <c r="K700" i="18" a="1"/>
  <c r="K700" i="18" s="1"/>
  <c r="M700" i="18" s="1"/>
  <c r="K701" i="18" a="1"/>
  <c r="K701" i="18" s="1"/>
  <c r="M701" i="18" s="1"/>
  <c r="K702" i="18" a="1"/>
  <c r="K702" i="18" s="1"/>
  <c r="M702" i="18" s="1"/>
  <c r="K703" i="18" a="1"/>
  <c r="K703" i="18" s="1"/>
  <c r="M703" i="18" s="1"/>
  <c r="K704" i="18" a="1"/>
  <c r="K704" i="18" s="1"/>
  <c r="M704" i="18" s="1"/>
  <c r="K705" i="18" a="1"/>
  <c r="K705" i="18" s="1"/>
  <c r="M705" i="18" s="1"/>
  <c r="K706" i="18" a="1"/>
  <c r="K706" i="18" s="1"/>
  <c r="M706" i="18" s="1"/>
  <c r="K707" i="18" a="1"/>
  <c r="K707" i="18" s="1"/>
  <c r="M707" i="18" s="1"/>
  <c r="K708" i="18" a="1"/>
  <c r="K708" i="18" s="1"/>
  <c r="M708" i="18" s="1"/>
  <c r="K709" i="18" a="1"/>
  <c r="K709" i="18" s="1"/>
  <c r="M709" i="18" s="1"/>
  <c r="K710" i="18" a="1"/>
  <c r="K710" i="18" s="1"/>
  <c r="M710" i="18" s="1"/>
  <c r="K711" i="18" a="1"/>
  <c r="K711" i="18" s="1"/>
  <c r="M711" i="18" s="1"/>
  <c r="K712" i="18" a="1"/>
  <c r="K712" i="18" s="1"/>
  <c r="M712" i="18" s="1"/>
  <c r="K713" i="18" a="1"/>
  <c r="K713" i="18" s="1"/>
  <c r="M713" i="18" s="1"/>
  <c r="K714" i="18" a="1"/>
  <c r="K714" i="18" s="1"/>
  <c r="M714" i="18" s="1"/>
  <c r="K715" i="18" a="1"/>
  <c r="K715" i="18" s="1"/>
  <c r="M715" i="18" s="1"/>
  <c r="K716" i="18" a="1"/>
  <c r="K716" i="18" s="1"/>
  <c r="M716" i="18" s="1"/>
  <c r="K717" i="18" a="1"/>
  <c r="K717" i="18" s="1"/>
  <c r="M717" i="18" s="1"/>
  <c r="K718" i="18" a="1"/>
  <c r="K718" i="18" s="1"/>
  <c r="M718" i="18" s="1"/>
  <c r="K719" i="18" a="1"/>
  <c r="K719" i="18" s="1"/>
  <c r="M719" i="18" s="1"/>
  <c r="K720" i="18" a="1"/>
  <c r="K720" i="18" s="1"/>
  <c r="M720" i="18" s="1"/>
  <c r="K721" i="18" a="1"/>
  <c r="K721" i="18" s="1"/>
  <c r="M721" i="18" s="1"/>
  <c r="K722" i="18" a="1"/>
  <c r="K722" i="18" s="1"/>
  <c r="M722" i="18" s="1"/>
  <c r="K723" i="18" a="1"/>
  <c r="K723" i="18" s="1"/>
  <c r="M723" i="18" s="1"/>
  <c r="K724" i="18" a="1"/>
  <c r="K724" i="18" s="1"/>
  <c r="M724" i="18" s="1"/>
  <c r="K725" i="18" a="1"/>
  <c r="K725" i="18" s="1"/>
  <c r="M725" i="18" s="1"/>
  <c r="K726" i="18" a="1"/>
  <c r="K726" i="18" s="1"/>
  <c r="M726" i="18" s="1"/>
  <c r="K727" i="18" a="1"/>
  <c r="K727" i="18" s="1"/>
  <c r="M727" i="18" s="1"/>
  <c r="K728" i="18" a="1"/>
  <c r="K728" i="18" s="1"/>
  <c r="M728" i="18" s="1"/>
  <c r="K729" i="18" a="1"/>
  <c r="K729" i="18" s="1"/>
  <c r="M729" i="18" s="1"/>
  <c r="K730" i="18" a="1"/>
  <c r="K730" i="18" s="1"/>
  <c r="M730" i="18" s="1"/>
  <c r="K731" i="18" a="1"/>
  <c r="K731" i="18" s="1"/>
  <c r="M731" i="18" s="1"/>
  <c r="K732" i="18" a="1"/>
  <c r="K732" i="18" s="1"/>
  <c r="M732" i="18" s="1"/>
  <c r="K733" i="18" a="1"/>
  <c r="K733" i="18" s="1"/>
  <c r="M733" i="18" s="1"/>
  <c r="K734" i="18" a="1"/>
  <c r="K734" i="18" s="1"/>
  <c r="M734" i="18" s="1"/>
  <c r="K735" i="18" a="1"/>
  <c r="K735" i="18" s="1"/>
  <c r="M735" i="18" s="1"/>
  <c r="K736" i="18" a="1"/>
  <c r="K736" i="18" s="1"/>
  <c r="M736" i="18" s="1"/>
  <c r="K737" i="18" a="1"/>
  <c r="K737" i="18" s="1"/>
  <c r="M737" i="18" s="1"/>
  <c r="K738" i="18" a="1"/>
  <c r="K738" i="18" s="1"/>
  <c r="M738" i="18" s="1"/>
  <c r="K739" i="18" a="1"/>
  <c r="K739" i="18" s="1"/>
  <c r="M739" i="18" s="1"/>
  <c r="K740" i="18" a="1"/>
  <c r="K740" i="18" s="1"/>
  <c r="M740" i="18" s="1"/>
  <c r="K741" i="18" a="1"/>
  <c r="K741" i="18" s="1"/>
  <c r="M741" i="18" s="1"/>
  <c r="K742" i="18" a="1"/>
  <c r="K742" i="18" s="1"/>
  <c r="M742" i="18" s="1"/>
  <c r="K743" i="18" a="1"/>
  <c r="K743" i="18" s="1"/>
  <c r="M743" i="18" s="1"/>
  <c r="K744" i="18" a="1"/>
  <c r="K744" i="18" s="1"/>
  <c r="M744" i="18" s="1"/>
  <c r="K745" i="18" a="1"/>
  <c r="K745" i="18" s="1"/>
  <c r="M745" i="18" s="1"/>
  <c r="K746" i="18" a="1"/>
  <c r="K746" i="18" s="1"/>
  <c r="M746" i="18" s="1"/>
  <c r="K747" i="18" a="1"/>
  <c r="K747" i="18" s="1"/>
  <c r="M747" i="18" s="1"/>
  <c r="K748" i="18" a="1"/>
  <c r="K748" i="18" s="1"/>
  <c r="M748" i="18" s="1"/>
  <c r="K749" i="18" a="1"/>
  <c r="K749" i="18" s="1"/>
  <c r="M749" i="18" s="1"/>
  <c r="K750" i="18" a="1"/>
  <c r="K750" i="18" s="1"/>
  <c r="M750" i="18" s="1"/>
  <c r="K751" i="18" a="1"/>
  <c r="K751" i="18" s="1"/>
  <c r="M751" i="18" s="1"/>
  <c r="K752" i="18" a="1"/>
  <c r="K752" i="18" s="1"/>
  <c r="M752" i="18" s="1"/>
  <c r="K753" i="18" a="1"/>
  <c r="K753" i="18" s="1"/>
  <c r="M753" i="18" s="1"/>
  <c r="K754" i="18" a="1"/>
  <c r="K754" i="18" s="1"/>
  <c r="M754" i="18" s="1"/>
  <c r="K755" i="18" a="1"/>
  <c r="K755" i="18" s="1"/>
  <c r="M755" i="18" s="1"/>
  <c r="K756" i="18" a="1"/>
  <c r="K756" i="18" s="1"/>
  <c r="M756" i="18" s="1"/>
  <c r="K757" i="18" a="1"/>
  <c r="K757" i="18" s="1"/>
  <c r="M757" i="18" s="1"/>
  <c r="K758" i="18" a="1"/>
  <c r="K758" i="18" s="1"/>
  <c r="M758" i="18" s="1"/>
  <c r="K759" i="18" a="1"/>
  <c r="K759" i="18" s="1"/>
  <c r="M759" i="18" s="1"/>
  <c r="K760" i="18" a="1"/>
  <c r="K760" i="18" s="1"/>
  <c r="M760" i="18" s="1"/>
  <c r="K761" i="18" a="1"/>
  <c r="K761" i="18" s="1"/>
  <c r="M761" i="18" s="1"/>
  <c r="K762" i="18" a="1"/>
  <c r="K762" i="18" s="1"/>
  <c r="M762" i="18" s="1"/>
  <c r="K763" i="18" a="1"/>
  <c r="K763" i="18" s="1"/>
  <c r="M763" i="18" s="1"/>
  <c r="K764" i="18" a="1"/>
  <c r="K764" i="18" s="1"/>
  <c r="M764" i="18" s="1"/>
  <c r="K765" i="18" a="1"/>
  <c r="K765" i="18" s="1"/>
  <c r="M765" i="18" s="1"/>
  <c r="K766" i="18" a="1"/>
  <c r="K766" i="18" s="1"/>
  <c r="M766" i="18" s="1"/>
  <c r="K767" i="18" a="1"/>
  <c r="K767" i="18" s="1"/>
  <c r="M767" i="18" s="1"/>
  <c r="K768" i="18" a="1"/>
  <c r="K768" i="18" s="1"/>
  <c r="M768" i="18" s="1"/>
  <c r="K769" i="18" a="1"/>
  <c r="K769" i="18" s="1"/>
  <c r="M769" i="18" s="1"/>
  <c r="K770" i="18" a="1"/>
  <c r="K770" i="18" s="1"/>
  <c r="M770" i="18" s="1"/>
  <c r="K771" i="18" a="1"/>
  <c r="K771" i="18" s="1"/>
  <c r="M771" i="18" s="1"/>
  <c r="K772" i="18" a="1"/>
  <c r="K772" i="18" s="1"/>
  <c r="M772" i="18" s="1"/>
  <c r="K773" i="18" a="1"/>
  <c r="K773" i="18" s="1"/>
  <c r="M773" i="18" s="1"/>
  <c r="K774" i="18" a="1"/>
  <c r="K774" i="18" s="1"/>
  <c r="M774" i="18" s="1"/>
  <c r="K775" i="18" a="1"/>
  <c r="K775" i="18" s="1"/>
  <c r="M775" i="18" s="1"/>
  <c r="K776" i="18" a="1"/>
  <c r="K776" i="18" s="1"/>
  <c r="M776" i="18" s="1"/>
  <c r="K777" i="18" a="1"/>
  <c r="K777" i="18" s="1"/>
  <c r="M777" i="18" s="1"/>
  <c r="K778" i="18" a="1"/>
  <c r="K778" i="18" s="1"/>
  <c r="M778" i="18" s="1"/>
  <c r="K779" i="18" a="1"/>
  <c r="K779" i="18" s="1"/>
  <c r="M779" i="18" s="1"/>
  <c r="K780" i="18" a="1"/>
  <c r="K780" i="18" s="1"/>
  <c r="M780" i="18" s="1"/>
  <c r="K781" i="18" a="1"/>
  <c r="K781" i="18" s="1"/>
  <c r="M781" i="18" s="1"/>
  <c r="K782" i="18" a="1"/>
  <c r="K782" i="18" s="1"/>
  <c r="M782" i="18" s="1"/>
  <c r="K783" i="18" a="1"/>
  <c r="K783" i="18" s="1"/>
  <c r="M783" i="18" s="1"/>
  <c r="K784" i="18" a="1"/>
  <c r="K784" i="18" s="1"/>
  <c r="M784" i="18" s="1"/>
  <c r="K785" i="18" a="1"/>
  <c r="K785" i="18" s="1"/>
  <c r="M785" i="18" s="1"/>
  <c r="K786" i="18" a="1"/>
  <c r="K786" i="18" s="1"/>
  <c r="M786" i="18" s="1"/>
  <c r="K787" i="18" a="1"/>
  <c r="K787" i="18" s="1"/>
  <c r="M787" i="18" s="1"/>
  <c r="K788" i="18" a="1"/>
  <c r="K788" i="18" s="1"/>
  <c r="M788" i="18" s="1"/>
  <c r="K789" i="18" a="1"/>
  <c r="K789" i="18" s="1"/>
  <c r="M789" i="18" s="1"/>
  <c r="K790" i="18" a="1"/>
  <c r="K790" i="18" s="1"/>
  <c r="M790" i="18" s="1"/>
  <c r="K791" i="18" a="1"/>
  <c r="K791" i="18" s="1"/>
  <c r="M791" i="18" s="1"/>
  <c r="K792" i="18" a="1"/>
  <c r="K792" i="18" s="1"/>
  <c r="M792" i="18" s="1"/>
  <c r="K793" i="18" a="1"/>
  <c r="K793" i="18" s="1"/>
  <c r="M793" i="18" s="1"/>
  <c r="K794" i="18" a="1"/>
  <c r="K794" i="18" s="1"/>
  <c r="M794" i="18" s="1"/>
  <c r="K795" i="18" a="1"/>
  <c r="K795" i="18" s="1"/>
  <c r="M795" i="18" s="1"/>
  <c r="K796" i="18" a="1"/>
  <c r="K796" i="18" s="1"/>
  <c r="M796" i="18" s="1"/>
  <c r="K797" i="18" a="1"/>
  <c r="K797" i="18" s="1"/>
  <c r="M797" i="18" s="1"/>
  <c r="K798" i="18" a="1"/>
  <c r="K798" i="18" s="1"/>
  <c r="M798" i="18" s="1"/>
  <c r="K799" i="18" a="1"/>
  <c r="K799" i="18" s="1"/>
  <c r="M799" i="18" s="1"/>
  <c r="K800" i="18" a="1"/>
  <c r="K800" i="18" s="1"/>
  <c r="M800" i="18" s="1"/>
  <c r="K801" i="18" a="1"/>
  <c r="K801" i="18" s="1"/>
  <c r="M801" i="18" s="1"/>
  <c r="K802" i="18" a="1"/>
  <c r="K802" i="18" s="1"/>
  <c r="M802" i="18" s="1"/>
  <c r="K803" i="18" a="1"/>
  <c r="K803" i="18" s="1"/>
  <c r="M803" i="18" s="1"/>
  <c r="K804" i="18" a="1"/>
  <c r="K804" i="18" s="1"/>
  <c r="M804" i="18" s="1"/>
  <c r="K805" i="18" a="1"/>
  <c r="K805" i="18" s="1"/>
  <c r="M805" i="18" s="1"/>
  <c r="K806" i="18" a="1"/>
  <c r="K806" i="18" s="1"/>
  <c r="M806" i="18" s="1"/>
  <c r="K807" i="18" a="1"/>
  <c r="K807" i="18" s="1"/>
  <c r="M807" i="18" s="1"/>
  <c r="K808" i="18" a="1"/>
  <c r="K808" i="18" s="1"/>
  <c r="M808" i="18" s="1"/>
  <c r="K809" i="18" a="1"/>
  <c r="K809" i="18" s="1"/>
  <c r="M809" i="18" s="1"/>
  <c r="K810" i="18" a="1"/>
  <c r="K810" i="18" s="1"/>
  <c r="M810" i="18" s="1"/>
  <c r="K811" i="18" a="1"/>
  <c r="K811" i="18" s="1"/>
  <c r="M811" i="18" s="1"/>
  <c r="K812" i="18" a="1"/>
  <c r="K812" i="18" s="1"/>
  <c r="M812" i="18" s="1"/>
  <c r="K813" i="18" a="1"/>
  <c r="K813" i="18" s="1"/>
  <c r="M813" i="18" s="1"/>
  <c r="K814" i="18" a="1"/>
  <c r="K814" i="18" s="1"/>
  <c r="M814" i="18" s="1"/>
  <c r="K815" i="18" a="1"/>
  <c r="K815" i="18" s="1"/>
  <c r="M815" i="18" s="1"/>
  <c r="K816" i="18" a="1"/>
  <c r="K816" i="18" s="1"/>
  <c r="M816" i="18" s="1"/>
  <c r="K817" i="18" a="1"/>
  <c r="K817" i="18" s="1"/>
  <c r="M817" i="18" s="1"/>
  <c r="K818" i="18" a="1"/>
  <c r="K818" i="18" s="1"/>
  <c r="M818" i="18" s="1"/>
  <c r="K819" i="18" a="1"/>
  <c r="K819" i="18" s="1"/>
  <c r="M819" i="18" s="1"/>
  <c r="K820" i="18" a="1"/>
  <c r="K820" i="18" s="1"/>
  <c r="M820" i="18" s="1"/>
  <c r="K821" i="18" a="1"/>
  <c r="K821" i="18" s="1"/>
  <c r="M821" i="18" s="1"/>
  <c r="K822" i="18" a="1"/>
  <c r="K822" i="18" s="1"/>
  <c r="M822" i="18" s="1"/>
  <c r="K823" i="18" a="1"/>
  <c r="K823" i="18" s="1"/>
  <c r="M823" i="18" s="1"/>
  <c r="K824" i="18" a="1"/>
  <c r="K824" i="18" s="1"/>
  <c r="M824" i="18" s="1"/>
  <c r="K825" i="18" a="1"/>
  <c r="K825" i="18" s="1"/>
  <c r="M825" i="18" s="1"/>
  <c r="K826" i="18" a="1"/>
  <c r="K826" i="18" s="1"/>
  <c r="M826" i="18" s="1"/>
  <c r="K827" i="18" a="1"/>
  <c r="K827" i="18" s="1"/>
  <c r="M827" i="18" s="1"/>
  <c r="K828" i="18" a="1"/>
  <c r="K828" i="18" s="1"/>
  <c r="M828" i="18" s="1"/>
  <c r="K829" i="18" a="1"/>
  <c r="K829" i="18" s="1"/>
  <c r="M829" i="18" s="1"/>
  <c r="K830" i="18" a="1"/>
  <c r="K830" i="18" s="1"/>
  <c r="M830" i="18" s="1"/>
  <c r="K831" i="18" a="1"/>
  <c r="K831" i="18" s="1"/>
  <c r="M831" i="18" s="1"/>
  <c r="K832" i="18" a="1"/>
  <c r="K832" i="18" s="1"/>
  <c r="M832" i="18" s="1"/>
  <c r="K833" i="18" a="1"/>
  <c r="K833" i="18" s="1"/>
  <c r="M833" i="18" s="1"/>
  <c r="K834" i="18" a="1"/>
  <c r="K834" i="18" s="1"/>
  <c r="M834" i="18" s="1"/>
  <c r="K835" i="18" a="1"/>
  <c r="K835" i="18" s="1"/>
  <c r="M835" i="18" s="1"/>
  <c r="K836" i="18" a="1"/>
  <c r="K836" i="18" s="1"/>
  <c r="M836" i="18" s="1"/>
  <c r="K837" i="18" a="1"/>
  <c r="K837" i="18" s="1"/>
  <c r="M837" i="18" s="1"/>
  <c r="K838" i="18" a="1"/>
  <c r="K838" i="18" s="1"/>
  <c r="M838" i="18" s="1"/>
  <c r="K839" i="18" a="1"/>
  <c r="K839" i="18" s="1"/>
  <c r="M839" i="18" s="1"/>
  <c r="K840" i="18" a="1"/>
  <c r="K840" i="18" s="1"/>
  <c r="M840" i="18" s="1"/>
  <c r="K841" i="18" a="1"/>
  <c r="K841" i="18" s="1"/>
  <c r="M841" i="18" s="1"/>
  <c r="K842" i="18" a="1"/>
  <c r="K842" i="18" s="1"/>
  <c r="M842" i="18" s="1"/>
  <c r="K843" i="18" a="1"/>
  <c r="K843" i="18" s="1"/>
  <c r="M843" i="18" s="1"/>
  <c r="K844" i="18" a="1"/>
  <c r="K844" i="18" s="1"/>
  <c r="M844" i="18" s="1"/>
  <c r="K845" i="18" a="1"/>
  <c r="K845" i="18" s="1"/>
  <c r="M845" i="18" s="1"/>
  <c r="K846" i="18" a="1"/>
  <c r="K846" i="18" s="1"/>
  <c r="M846" i="18" s="1"/>
  <c r="K847" i="18" a="1"/>
  <c r="K847" i="18" s="1"/>
  <c r="M847" i="18" s="1"/>
  <c r="K848" i="18" a="1"/>
  <c r="K848" i="18" s="1"/>
  <c r="M848" i="18" s="1"/>
  <c r="K849" i="18" a="1"/>
  <c r="K849" i="18" s="1"/>
  <c r="M849" i="18" s="1"/>
  <c r="K850" i="18" a="1"/>
  <c r="K850" i="18" s="1"/>
  <c r="M850" i="18" s="1"/>
  <c r="K851" i="18" a="1"/>
  <c r="K851" i="18" s="1"/>
  <c r="M851" i="18" s="1"/>
  <c r="K852" i="18" a="1"/>
  <c r="K852" i="18" s="1"/>
  <c r="M852" i="18" s="1"/>
  <c r="K853" i="18" a="1"/>
  <c r="K853" i="18" s="1"/>
  <c r="M853" i="18" s="1"/>
  <c r="K854" i="18" a="1"/>
  <c r="K854" i="18" s="1"/>
  <c r="M854" i="18" s="1"/>
  <c r="K855" i="18" a="1"/>
  <c r="K855" i="18" s="1"/>
  <c r="M855" i="18" s="1"/>
  <c r="K856" i="18" a="1"/>
  <c r="K856" i="18" s="1"/>
  <c r="M856" i="18" s="1"/>
  <c r="K857" i="18" a="1"/>
  <c r="K857" i="18" s="1"/>
  <c r="M857" i="18" s="1"/>
  <c r="K858" i="18" a="1"/>
  <c r="K858" i="18" s="1"/>
  <c r="M858" i="18" s="1"/>
  <c r="K859" i="18" a="1"/>
  <c r="K859" i="18" s="1"/>
  <c r="M859" i="18" s="1"/>
  <c r="K860" i="18" a="1"/>
  <c r="K860" i="18" s="1"/>
  <c r="M860" i="18" s="1"/>
  <c r="K861" i="18" a="1"/>
  <c r="K861" i="18" s="1"/>
  <c r="M861" i="18" s="1"/>
  <c r="K862" i="18" a="1"/>
  <c r="K862" i="18" s="1"/>
  <c r="M862" i="18" s="1"/>
  <c r="K863" i="18" a="1"/>
  <c r="K863" i="18" s="1"/>
  <c r="M863" i="18" s="1"/>
  <c r="K864" i="18" a="1"/>
  <c r="K864" i="18" s="1"/>
  <c r="M864" i="18" s="1"/>
  <c r="K865" i="18" a="1"/>
  <c r="K865" i="18" s="1"/>
  <c r="M865" i="18" s="1"/>
  <c r="K866" i="18" a="1"/>
  <c r="K866" i="18" s="1"/>
  <c r="M866" i="18" s="1"/>
  <c r="K867" i="18" a="1"/>
  <c r="K867" i="18" s="1"/>
  <c r="M867" i="18" s="1"/>
  <c r="K868" i="18" a="1"/>
  <c r="K868" i="18" s="1"/>
  <c r="M868" i="18" s="1"/>
  <c r="K869" i="18" a="1"/>
  <c r="K869" i="18" s="1"/>
  <c r="M869" i="18" s="1"/>
  <c r="K870" i="18" a="1"/>
  <c r="K870" i="18" s="1"/>
  <c r="M870" i="18" s="1"/>
  <c r="K871" i="18" a="1"/>
  <c r="K871" i="18" s="1"/>
  <c r="M871" i="18" s="1"/>
  <c r="K872" i="18" a="1"/>
  <c r="K872" i="18" s="1"/>
  <c r="M872" i="18" s="1"/>
  <c r="K873" i="18" a="1"/>
  <c r="K873" i="18" s="1"/>
  <c r="M873" i="18" s="1"/>
  <c r="K874" i="18" a="1"/>
  <c r="K874" i="18" s="1"/>
  <c r="M874" i="18" s="1"/>
  <c r="K875" i="18" a="1"/>
  <c r="K875" i="18" s="1"/>
  <c r="M875" i="18" s="1"/>
  <c r="K876" i="18" a="1"/>
  <c r="K876" i="18" s="1"/>
  <c r="M876" i="18" s="1"/>
  <c r="K877" i="18" a="1"/>
  <c r="K877" i="18" s="1"/>
  <c r="M877" i="18" s="1"/>
  <c r="K878" i="18" a="1"/>
  <c r="K878" i="18" s="1"/>
  <c r="M878" i="18" s="1"/>
  <c r="K879" i="18" a="1"/>
  <c r="K879" i="18" s="1"/>
  <c r="M879" i="18" s="1"/>
  <c r="K880" i="18" a="1"/>
  <c r="K880" i="18" s="1"/>
  <c r="M880" i="18" s="1"/>
  <c r="K881" i="18" a="1"/>
  <c r="K881" i="18" s="1"/>
  <c r="M881" i="18" s="1"/>
  <c r="K882" i="18" a="1"/>
  <c r="K882" i="18" s="1"/>
  <c r="M882" i="18" s="1"/>
  <c r="K883" i="18" a="1"/>
  <c r="K883" i="18" s="1"/>
  <c r="M883" i="18" s="1"/>
  <c r="K884" i="18" a="1"/>
  <c r="K884" i="18" s="1"/>
  <c r="M884" i="18" s="1"/>
  <c r="K885" i="18" a="1"/>
  <c r="K885" i="18" s="1"/>
  <c r="M885" i="18" s="1"/>
  <c r="K886" i="18" a="1"/>
  <c r="K886" i="18" s="1"/>
  <c r="M886" i="18" s="1"/>
  <c r="K887" i="18" a="1"/>
  <c r="K887" i="18" s="1"/>
  <c r="M887" i="18" s="1"/>
  <c r="K888" i="18" a="1"/>
  <c r="K888" i="18" s="1"/>
  <c r="M888" i="18" s="1"/>
  <c r="K889" i="18" a="1"/>
  <c r="K889" i="18" s="1"/>
  <c r="M889" i="18" s="1"/>
  <c r="K890" i="18" a="1"/>
  <c r="K890" i="18" s="1"/>
  <c r="M890" i="18" s="1"/>
  <c r="K891" i="18" a="1"/>
  <c r="K891" i="18" s="1"/>
  <c r="M891" i="18" s="1"/>
  <c r="K892" i="18" a="1"/>
  <c r="K892" i="18" s="1"/>
  <c r="M892" i="18" s="1"/>
  <c r="K893" i="18" a="1"/>
  <c r="K893" i="18" s="1"/>
  <c r="M893" i="18" s="1"/>
  <c r="K894" i="18" a="1"/>
  <c r="K894" i="18" s="1"/>
  <c r="M894" i="18" s="1"/>
  <c r="K895" i="18" a="1"/>
  <c r="K895" i="18" s="1"/>
  <c r="M895" i="18" s="1"/>
  <c r="K896" i="18" a="1"/>
  <c r="K896" i="18" s="1"/>
  <c r="M896" i="18" s="1"/>
  <c r="K897" i="18" a="1"/>
  <c r="K897" i="18" s="1"/>
  <c r="M897" i="18" s="1"/>
  <c r="K898" i="18" a="1"/>
  <c r="K898" i="18" s="1"/>
  <c r="M898" i="18" s="1"/>
  <c r="K899" i="18" a="1"/>
  <c r="K899" i="18" s="1"/>
  <c r="M899" i="18" s="1"/>
  <c r="K900" i="18" a="1"/>
  <c r="K900" i="18" s="1"/>
  <c r="M900" i="18" s="1"/>
  <c r="K901" i="18" a="1"/>
  <c r="K901" i="18" s="1"/>
  <c r="M901" i="18" s="1"/>
  <c r="K902" i="18" a="1"/>
  <c r="K902" i="18" s="1"/>
  <c r="M902" i="18" s="1"/>
  <c r="K903" i="18" a="1"/>
  <c r="K903" i="18" s="1"/>
  <c r="M903" i="18" s="1"/>
  <c r="K904" i="18" a="1"/>
  <c r="K904" i="18" s="1"/>
  <c r="M904" i="18" s="1"/>
  <c r="K905" i="18" a="1"/>
  <c r="K905" i="18" s="1"/>
  <c r="M905" i="18" s="1"/>
  <c r="K906" i="18" a="1"/>
  <c r="K906" i="18" s="1"/>
  <c r="M906" i="18" s="1"/>
  <c r="K907" i="18" a="1"/>
  <c r="K907" i="18" s="1"/>
  <c r="M907" i="18" s="1"/>
  <c r="K908" i="18" a="1"/>
  <c r="K908" i="18" s="1"/>
  <c r="M908" i="18" s="1"/>
  <c r="K909" i="18" a="1"/>
  <c r="K909" i="18" s="1"/>
  <c r="M909" i="18" s="1"/>
  <c r="K910" i="18" a="1"/>
  <c r="K910" i="18" s="1"/>
  <c r="M910" i="18" s="1"/>
  <c r="K911" i="18" a="1"/>
  <c r="K911" i="18" s="1"/>
  <c r="M911" i="18" s="1"/>
  <c r="K912" i="18" a="1"/>
  <c r="K912" i="18" s="1"/>
  <c r="M912" i="18" s="1"/>
  <c r="K913" i="18" a="1"/>
  <c r="K913" i="18" s="1"/>
  <c r="M913" i="18" s="1"/>
  <c r="K914" i="18" a="1"/>
  <c r="K914" i="18" s="1"/>
  <c r="M914" i="18" s="1"/>
  <c r="K915" i="18" a="1"/>
  <c r="K915" i="18" s="1"/>
  <c r="M915" i="18" s="1"/>
  <c r="K916" i="18" a="1"/>
  <c r="K916" i="18" s="1"/>
  <c r="M916" i="18" s="1"/>
  <c r="K917" i="18" a="1"/>
  <c r="K917" i="18" s="1"/>
  <c r="M917" i="18" s="1"/>
  <c r="K918" i="18" a="1"/>
  <c r="K918" i="18" s="1"/>
  <c r="M918" i="18" s="1"/>
  <c r="K919" i="18" a="1"/>
  <c r="K919" i="18" s="1"/>
  <c r="M919" i="18" s="1"/>
  <c r="K920" i="18" a="1"/>
  <c r="K920" i="18" s="1"/>
  <c r="M920" i="18" s="1"/>
  <c r="K921" i="18" a="1"/>
  <c r="K921" i="18" s="1"/>
  <c r="M921" i="18" s="1"/>
  <c r="K922" i="18" a="1"/>
  <c r="K922" i="18" s="1"/>
  <c r="M922" i="18" s="1"/>
  <c r="K923" i="18" a="1"/>
  <c r="K923" i="18" s="1"/>
  <c r="M923" i="18" s="1"/>
  <c r="K924" i="18" a="1"/>
  <c r="K924" i="18" s="1"/>
  <c r="M924" i="18" s="1"/>
  <c r="K925" i="18" a="1"/>
  <c r="K925" i="18" s="1"/>
  <c r="M925" i="18" s="1"/>
  <c r="K926" i="18" a="1"/>
  <c r="K926" i="18" s="1"/>
  <c r="M926" i="18" s="1"/>
  <c r="K927" i="18" a="1"/>
  <c r="K927" i="18" s="1"/>
  <c r="M927" i="18" s="1"/>
  <c r="K928" i="18" a="1"/>
  <c r="K928" i="18" s="1"/>
  <c r="M928" i="18" s="1"/>
  <c r="K929" i="18" a="1"/>
  <c r="K929" i="18" s="1"/>
  <c r="M929" i="18" s="1"/>
  <c r="K930" i="18" a="1"/>
  <c r="K930" i="18" s="1"/>
  <c r="M930" i="18" s="1"/>
  <c r="K931" i="18" a="1"/>
  <c r="K931" i="18" s="1"/>
  <c r="M931" i="18" s="1"/>
  <c r="K932" i="18" a="1"/>
  <c r="K932" i="18" s="1"/>
  <c r="M932" i="18" s="1"/>
  <c r="K933" i="18" a="1"/>
  <c r="K933" i="18" s="1"/>
  <c r="M933" i="18" s="1"/>
  <c r="K934" i="18" a="1"/>
  <c r="K934" i="18" s="1"/>
  <c r="M934" i="18" s="1"/>
  <c r="K935" i="18" a="1"/>
  <c r="K935" i="18" s="1"/>
  <c r="M935" i="18" s="1"/>
  <c r="K936" i="18" a="1"/>
  <c r="K936" i="18" s="1"/>
  <c r="M936" i="18" s="1"/>
  <c r="K937" i="18" a="1"/>
  <c r="K937" i="18" s="1"/>
  <c r="M937" i="18" s="1"/>
  <c r="K938" i="18" a="1"/>
  <c r="K938" i="18" s="1"/>
  <c r="M938" i="18" s="1"/>
  <c r="K939" i="18" a="1"/>
  <c r="K939" i="18" s="1"/>
  <c r="M939" i="18" s="1"/>
  <c r="K940" i="18" a="1"/>
  <c r="K940" i="18" s="1"/>
  <c r="M940" i="18" s="1"/>
  <c r="K941" i="18" a="1"/>
  <c r="K941" i="18" s="1"/>
  <c r="M941" i="18" s="1"/>
  <c r="K942" i="18" a="1"/>
  <c r="K942" i="18" s="1"/>
  <c r="M942" i="18" s="1"/>
  <c r="K943" i="18" a="1"/>
  <c r="K943" i="18" s="1"/>
  <c r="M943" i="18" s="1"/>
  <c r="K944" i="18" a="1"/>
  <c r="K944" i="18" s="1"/>
  <c r="M944" i="18" s="1"/>
  <c r="K945" i="18" a="1"/>
  <c r="K945" i="18" s="1"/>
  <c r="M945" i="18" s="1"/>
  <c r="K946" i="18" a="1"/>
  <c r="K946" i="18" s="1"/>
  <c r="M946" i="18" s="1"/>
  <c r="K947" i="18" a="1"/>
  <c r="K947" i="18" s="1"/>
  <c r="M947" i="18" s="1"/>
  <c r="K948" i="18" a="1"/>
  <c r="K948" i="18" s="1"/>
  <c r="M948" i="18" s="1"/>
  <c r="K949" i="18" a="1"/>
  <c r="K949" i="18" s="1"/>
  <c r="M949" i="18" s="1"/>
  <c r="K950" i="18" a="1"/>
  <c r="K950" i="18" s="1"/>
  <c r="M950" i="18" s="1"/>
  <c r="K951" i="18" a="1"/>
  <c r="K951" i="18" s="1"/>
  <c r="M951" i="18" s="1"/>
  <c r="K952" i="18" a="1"/>
  <c r="K952" i="18" s="1"/>
  <c r="M952" i="18" s="1"/>
  <c r="K953" i="18" a="1"/>
  <c r="K953" i="18" s="1"/>
  <c r="M953" i="18" s="1"/>
  <c r="K954" i="18" a="1"/>
  <c r="K954" i="18" s="1"/>
  <c r="M954" i="18" s="1"/>
  <c r="K955" i="18" a="1"/>
  <c r="K955" i="18" s="1"/>
  <c r="M955" i="18" s="1"/>
  <c r="K956" i="18" a="1"/>
  <c r="K956" i="18" s="1"/>
  <c r="M956" i="18" s="1"/>
  <c r="K957" i="18" a="1"/>
  <c r="K957" i="18" s="1"/>
  <c r="M957" i="18" s="1"/>
  <c r="K958" i="18" a="1"/>
  <c r="K958" i="18" s="1"/>
  <c r="M958" i="18" s="1"/>
  <c r="K959" i="18" a="1"/>
  <c r="K959" i="18" s="1"/>
  <c r="M959" i="18" s="1"/>
  <c r="K960" i="18" a="1"/>
  <c r="K960" i="18" s="1"/>
  <c r="M960" i="18" s="1"/>
  <c r="K961" i="18" a="1"/>
  <c r="K961" i="18" s="1"/>
  <c r="M961" i="18" s="1"/>
  <c r="K962" i="18" a="1"/>
  <c r="K962" i="18" s="1"/>
  <c r="M962" i="18" s="1"/>
  <c r="K963" i="18" a="1"/>
  <c r="K963" i="18" s="1"/>
  <c r="M963" i="18" s="1"/>
  <c r="K964" i="18" a="1"/>
  <c r="K964" i="18" s="1"/>
  <c r="M964" i="18" s="1"/>
  <c r="K965" i="18" a="1"/>
  <c r="K965" i="18" s="1"/>
  <c r="M965" i="18" s="1"/>
  <c r="K966" i="18" a="1"/>
  <c r="K966" i="18" s="1"/>
  <c r="M966" i="18" s="1"/>
  <c r="K967" i="18" a="1"/>
  <c r="K967" i="18" s="1"/>
  <c r="M967" i="18" s="1"/>
  <c r="K968" i="18" a="1"/>
  <c r="K968" i="18" s="1"/>
  <c r="M968" i="18" s="1"/>
  <c r="K969" i="18" a="1"/>
  <c r="K969" i="18" s="1"/>
  <c r="M969" i="18" s="1"/>
  <c r="K970" i="18" a="1"/>
  <c r="K970" i="18" s="1"/>
  <c r="M970" i="18" s="1"/>
  <c r="K971" i="18" a="1"/>
  <c r="K971" i="18" s="1"/>
  <c r="M971" i="18" s="1"/>
  <c r="K972" i="18" a="1"/>
  <c r="K972" i="18" s="1"/>
  <c r="M972" i="18" s="1"/>
  <c r="K973" i="18" a="1"/>
  <c r="K973" i="18" s="1"/>
  <c r="M973" i="18" s="1"/>
  <c r="K974" i="18" a="1"/>
  <c r="K974" i="18" s="1"/>
  <c r="M974" i="18" s="1"/>
  <c r="K975" i="18" a="1"/>
  <c r="K975" i="18" s="1"/>
  <c r="M975" i="18" s="1"/>
  <c r="K976" i="18" a="1"/>
  <c r="K976" i="18" s="1"/>
  <c r="M976" i="18" s="1"/>
  <c r="K977" i="18" a="1"/>
  <c r="K977" i="18" s="1"/>
  <c r="M977" i="18" s="1"/>
  <c r="K978" i="18" a="1"/>
  <c r="K978" i="18" s="1"/>
  <c r="M978" i="18" s="1"/>
  <c r="K979" i="18" a="1"/>
  <c r="K979" i="18" s="1"/>
  <c r="M979" i="18" s="1"/>
  <c r="K980" i="18" a="1"/>
  <c r="K980" i="18" s="1"/>
  <c r="M980" i="18" s="1"/>
  <c r="K981" i="18" a="1"/>
  <c r="K981" i="18" s="1"/>
  <c r="M981" i="18" s="1"/>
  <c r="K982" i="18" a="1"/>
  <c r="K982" i="18" s="1"/>
  <c r="M982" i="18" s="1"/>
  <c r="K983" i="18" a="1"/>
  <c r="K983" i="18" s="1"/>
  <c r="M983" i="18" s="1"/>
  <c r="K984" i="18" a="1"/>
  <c r="K984" i="18" s="1"/>
  <c r="M984" i="18" s="1"/>
  <c r="K985" i="18" a="1"/>
  <c r="K985" i="18" s="1"/>
  <c r="M985" i="18" s="1"/>
  <c r="K986" i="18" a="1"/>
  <c r="K986" i="18" s="1"/>
  <c r="M986" i="18" s="1"/>
  <c r="K987" i="18" a="1"/>
  <c r="K987" i="18" s="1"/>
  <c r="M987" i="18" s="1"/>
  <c r="K988" i="18" a="1"/>
  <c r="K988" i="18" s="1"/>
  <c r="M988" i="18" s="1"/>
  <c r="K989" i="18" a="1"/>
  <c r="K989" i="18" s="1"/>
  <c r="M989" i="18" s="1"/>
  <c r="K990" i="18" a="1"/>
  <c r="K990" i="18" s="1"/>
  <c r="M990" i="18" s="1"/>
  <c r="K991" i="18" a="1"/>
  <c r="K991" i="18" s="1"/>
  <c r="M991" i="18" s="1"/>
  <c r="K992" i="18" a="1"/>
  <c r="K992" i="18" s="1"/>
  <c r="M992" i="18" s="1"/>
  <c r="K993" i="18" a="1"/>
  <c r="K993" i="18" s="1"/>
  <c r="M993" i="18" s="1"/>
  <c r="K994" i="18" a="1"/>
  <c r="K994" i="18" s="1"/>
  <c r="M994" i="18" s="1"/>
  <c r="K995" i="18" a="1"/>
  <c r="K995" i="18" s="1"/>
  <c r="M995" i="18" s="1"/>
  <c r="K996" i="18" a="1"/>
  <c r="K996" i="18" s="1"/>
  <c r="M996" i="18" s="1"/>
  <c r="K997" i="18" a="1"/>
  <c r="K997" i="18" s="1"/>
  <c r="M997" i="18" s="1"/>
  <c r="K998" i="18" a="1"/>
  <c r="K998" i="18" s="1"/>
  <c r="M998" i="18" s="1"/>
  <c r="K999" i="18" a="1"/>
  <c r="K999" i="18" s="1"/>
  <c r="M999" i="18" s="1"/>
  <c r="K1000" i="18" a="1"/>
  <c r="K1000" i="18" s="1"/>
  <c r="M1000" i="18" s="1"/>
  <c r="F528" i="18" a="1"/>
  <c r="F528" i="18" s="1"/>
  <c r="H528" i="18" s="1"/>
  <c r="F529" i="18" a="1"/>
  <c r="F529" i="18" s="1"/>
  <c r="H529" i="18" s="1"/>
  <c r="F530" i="18" a="1"/>
  <c r="F530" i="18" s="1"/>
  <c r="H530" i="18" s="1"/>
  <c r="F531" i="18" a="1"/>
  <c r="F531" i="18" s="1"/>
  <c r="H531" i="18" s="1"/>
  <c r="F532" i="18" a="1"/>
  <c r="F532" i="18" s="1"/>
  <c r="H532" i="18" s="1"/>
  <c r="F533" i="18" a="1"/>
  <c r="F533" i="18" s="1"/>
  <c r="H533" i="18" s="1"/>
  <c r="F534" i="18" a="1"/>
  <c r="F534" i="18" s="1"/>
  <c r="H534" i="18" s="1"/>
  <c r="F535" i="18" a="1"/>
  <c r="F535" i="18" s="1"/>
  <c r="H535" i="18" s="1"/>
  <c r="F536" i="18" a="1"/>
  <c r="F536" i="18" s="1"/>
  <c r="H536" i="18" s="1"/>
  <c r="F537" i="18" a="1"/>
  <c r="F537" i="18" s="1"/>
  <c r="H537" i="18" s="1"/>
  <c r="F538" i="18" a="1"/>
  <c r="F538" i="18" s="1"/>
  <c r="H538" i="18" s="1"/>
  <c r="F539" i="18" a="1"/>
  <c r="F539" i="18" s="1"/>
  <c r="H539" i="18" s="1"/>
  <c r="F540" i="18" a="1"/>
  <c r="F540" i="18" s="1"/>
  <c r="H540" i="18" s="1"/>
  <c r="F541" i="18" a="1"/>
  <c r="F541" i="18" s="1"/>
  <c r="H541" i="18" s="1"/>
  <c r="F542" i="18" a="1"/>
  <c r="F542" i="18" s="1"/>
  <c r="H542" i="18" s="1"/>
  <c r="F543" i="18" a="1"/>
  <c r="F543" i="18" s="1"/>
  <c r="H543" i="18" s="1"/>
  <c r="F544" i="18" a="1"/>
  <c r="F544" i="18" s="1"/>
  <c r="H544" i="18" s="1"/>
  <c r="F545" i="18" a="1"/>
  <c r="F545" i="18" s="1"/>
  <c r="H545" i="18" s="1"/>
  <c r="F546" i="18" a="1"/>
  <c r="F546" i="18" s="1"/>
  <c r="H546" i="18" s="1"/>
  <c r="F547" i="18" a="1"/>
  <c r="F547" i="18" s="1"/>
  <c r="H547" i="18" s="1"/>
  <c r="F548" i="18" a="1"/>
  <c r="F548" i="18" s="1"/>
  <c r="H548" i="18" s="1"/>
  <c r="F549" i="18" a="1"/>
  <c r="F549" i="18" s="1"/>
  <c r="H549" i="18" s="1"/>
  <c r="F550" i="18" a="1"/>
  <c r="F550" i="18" s="1"/>
  <c r="H550" i="18" s="1"/>
  <c r="F551" i="18" a="1"/>
  <c r="F551" i="18" s="1"/>
  <c r="H551" i="18" s="1"/>
  <c r="F552" i="18" a="1"/>
  <c r="F552" i="18" s="1"/>
  <c r="H552" i="18" s="1"/>
  <c r="F553" i="18" a="1"/>
  <c r="F553" i="18" s="1"/>
  <c r="H553" i="18" s="1"/>
  <c r="F554" i="18" a="1"/>
  <c r="F554" i="18" s="1"/>
  <c r="H554" i="18" s="1"/>
  <c r="F555" i="18" a="1"/>
  <c r="F555" i="18" s="1"/>
  <c r="H555" i="18" s="1"/>
  <c r="F556" i="18" a="1"/>
  <c r="F556" i="18" s="1"/>
  <c r="H556" i="18" s="1"/>
  <c r="F557" i="18" a="1"/>
  <c r="F557" i="18" s="1"/>
  <c r="H557" i="18" s="1"/>
  <c r="F558" i="18" a="1"/>
  <c r="F558" i="18" s="1"/>
  <c r="H558" i="18" s="1"/>
  <c r="F559" i="18" a="1"/>
  <c r="F559" i="18" s="1"/>
  <c r="H559" i="18" s="1"/>
  <c r="F560" i="18" a="1"/>
  <c r="F560" i="18" s="1"/>
  <c r="H560" i="18" s="1"/>
  <c r="F561" i="18" a="1"/>
  <c r="F561" i="18" s="1"/>
  <c r="H561" i="18" s="1"/>
  <c r="F562" i="18" a="1"/>
  <c r="F562" i="18" s="1"/>
  <c r="H562" i="18" s="1"/>
  <c r="F563" i="18" a="1"/>
  <c r="F563" i="18" s="1"/>
  <c r="H563" i="18" s="1"/>
  <c r="F564" i="18" a="1"/>
  <c r="F564" i="18" s="1"/>
  <c r="H564" i="18" s="1"/>
  <c r="F565" i="18" a="1"/>
  <c r="F565" i="18" s="1"/>
  <c r="H565" i="18" s="1"/>
  <c r="F566" i="18" a="1"/>
  <c r="F566" i="18" s="1"/>
  <c r="H566" i="18" s="1"/>
  <c r="F567" i="18" a="1"/>
  <c r="F567" i="18" s="1"/>
  <c r="H567" i="18" s="1"/>
  <c r="F568" i="18" a="1"/>
  <c r="F568" i="18" s="1"/>
  <c r="H568" i="18" s="1"/>
  <c r="F569" i="18" a="1"/>
  <c r="F569" i="18" s="1"/>
  <c r="H569" i="18" s="1"/>
  <c r="F570" i="18" a="1"/>
  <c r="F570" i="18" s="1"/>
  <c r="H570" i="18" s="1"/>
  <c r="F571" i="18" a="1"/>
  <c r="F571" i="18" s="1"/>
  <c r="H571" i="18" s="1"/>
  <c r="F572" i="18" a="1"/>
  <c r="F572" i="18" s="1"/>
  <c r="H572" i="18" s="1"/>
  <c r="F573" i="18" a="1"/>
  <c r="F573" i="18" s="1"/>
  <c r="H573" i="18" s="1"/>
  <c r="F574" i="18" a="1"/>
  <c r="F574" i="18" s="1"/>
  <c r="H574" i="18" s="1"/>
  <c r="F575" i="18" a="1"/>
  <c r="F575" i="18" s="1"/>
  <c r="H575" i="18" s="1"/>
  <c r="F576" i="18" a="1"/>
  <c r="F576" i="18" s="1"/>
  <c r="H576" i="18" s="1"/>
  <c r="F577" i="18" a="1"/>
  <c r="F577" i="18" s="1"/>
  <c r="H577" i="18" s="1"/>
  <c r="F578" i="18" a="1"/>
  <c r="F578" i="18" s="1"/>
  <c r="H578" i="18" s="1"/>
  <c r="F579" i="18" a="1"/>
  <c r="F579" i="18" s="1"/>
  <c r="H579" i="18" s="1"/>
  <c r="F580" i="18" a="1"/>
  <c r="F580" i="18" s="1"/>
  <c r="H580" i="18" s="1"/>
  <c r="F581" i="18" a="1"/>
  <c r="F581" i="18" s="1"/>
  <c r="H581" i="18" s="1"/>
  <c r="F582" i="18" a="1"/>
  <c r="F582" i="18" s="1"/>
  <c r="H582" i="18" s="1"/>
  <c r="F583" i="18" a="1"/>
  <c r="F583" i="18" s="1"/>
  <c r="H583" i="18" s="1"/>
  <c r="F584" i="18" a="1"/>
  <c r="F584" i="18" s="1"/>
  <c r="H584" i="18" s="1"/>
  <c r="F585" i="18" a="1"/>
  <c r="F585" i="18" s="1"/>
  <c r="H585" i="18" s="1"/>
  <c r="F586" i="18" a="1"/>
  <c r="F586" i="18" s="1"/>
  <c r="H586" i="18" s="1"/>
  <c r="F587" i="18" a="1"/>
  <c r="F587" i="18" s="1"/>
  <c r="H587" i="18" s="1"/>
  <c r="F588" i="18" a="1"/>
  <c r="F588" i="18" s="1"/>
  <c r="H588" i="18" s="1"/>
  <c r="F589" i="18" a="1"/>
  <c r="F589" i="18" s="1"/>
  <c r="H589" i="18" s="1"/>
  <c r="F590" i="18" a="1"/>
  <c r="F590" i="18" s="1"/>
  <c r="H590" i="18" s="1"/>
  <c r="F591" i="18" a="1"/>
  <c r="F591" i="18" s="1"/>
  <c r="H591" i="18" s="1"/>
  <c r="F592" i="18" a="1"/>
  <c r="F592" i="18" s="1"/>
  <c r="H592" i="18" s="1"/>
  <c r="F593" i="18" a="1"/>
  <c r="F593" i="18" s="1"/>
  <c r="H593" i="18" s="1"/>
  <c r="F594" i="18" a="1"/>
  <c r="F594" i="18" s="1"/>
  <c r="H594" i="18" s="1"/>
  <c r="F595" i="18" a="1"/>
  <c r="F595" i="18" s="1"/>
  <c r="H595" i="18" s="1"/>
  <c r="F596" i="18" a="1"/>
  <c r="F596" i="18" s="1"/>
  <c r="H596" i="18" s="1"/>
  <c r="F597" i="18" a="1"/>
  <c r="F597" i="18" s="1"/>
  <c r="H597" i="18" s="1"/>
  <c r="F598" i="18" a="1"/>
  <c r="F598" i="18" s="1"/>
  <c r="H598" i="18" s="1"/>
  <c r="F599" i="18" a="1"/>
  <c r="F599" i="18" s="1"/>
  <c r="H599" i="18" s="1"/>
  <c r="F600" i="18" a="1"/>
  <c r="F600" i="18" s="1"/>
  <c r="H600" i="18" s="1"/>
  <c r="F601" i="18" a="1"/>
  <c r="F601" i="18" s="1"/>
  <c r="H601" i="18" s="1"/>
  <c r="F602" i="18" a="1"/>
  <c r="F602" i="18" s="1"/>
  <c r="H602" i="18" s="1"/>
  <c r="F603" i="18" a="1"/>
  <c r="F603" i="18" s="1"/>
  <c r="H603" i="18" s="1"/>
  <c r="F604" i="18" a="1"/>
  <c r="F604" i="18" s="1"/>
  <c r="H604" i="18" s="1"/>
  <c r="F605" i="18" a="1"/>
  <c r="F605" i="18" s="1"/>
  <c r="H605" i="18" s="1"/>
  <c r="F606" i="18" a="1"/>
  <c r="F606" i="18" s="1"/>
  <c r="H606" i="18" s="1"/>
  <c r="F607" i="18" a="1"/>
  <c r="F607" i="18" s="1"/>
  <c r="H607" i="18" s="1"/>
  <c r="F608" i="18" a="1"/>
  <c r="F608" i="18" s="1"/>
  <c r="H608" i="18" s="1"/>
  <c r="F609" i="18" a="1"/>
  <c r="F609" i="18" s="1"/>
  <c r="H609" i="18" s="1"/>
  <c r="F610" i="18" a="1"/>
  <c r="F610" i="18" s="1"/>
  <c r="H610" i="18" s="1"/>
  <c r="F611" i="18" a="1"/>
  <c r="F611" i="18" s="1"/>
  <c r="H611" i="18" s="1"/>
  <c r="F612" i="18" a="1"/>
  <c r="F612" i="18" s="1"/>
  <c r="H612" i="18" s="1"/>
  <c r="F613" i="18" a="1"/>
  <c r="F613" i="18" s="1"/>
  <c r="H613" i="18" s="1"/>
  <c r="F614" i="18" a="1"/>
  <c r="F614" i="18" s="1"/>
  <c r="H614" i="18" s="1"/>
  <c r="F615" i="18" a="1"/>
  <c r="F615" i="18" s="1"/>
  <c r="H615" i="18" s="1"/>
  <c r="F616" i="18" a="1"/>
  <c r="F616" i="18" s="1"/>
  <c r="H616" i="18" s="1"/>
  <c r="F617" i="18" a="1"/>
  <c r="F617" i="18" s="1"/>
  <c r="H617" i="18" s="1"/>
  <c r="F618" i="18" a="1"/>
  <c r="F618" i="18" s="1"/>
  <c r="H618" i="18" s="1"/>
  <c r="F619" i="18" a="1"/>
  <c r="F619" i="18" s="1"/>
  <c r="H619" i="18" s="1"/>
  <c r="F620" i="18" a="1"/>
  <c r="F620" i="18" s="1"/>
  <c r="H620" i="18" s="1"/>
  <c r="F621" i="18" a="1"/>
  <c r="F621" i="18" s="1"/>
  <c r="H621" i="18" s="1"/>
  <c r="F622" i="18" a="1"/>
  <c r="F622" i="18" s="1"/>
  <c r="H622" i="18" s="1"/>
  <c r="F623" i="18" a="1"/>
  <c r="F623" i="18" s="1"/>
  <c r="H623" i="18" s="1"/>
  <c r="F624" i="18" a="1"/>
  <c r="F624" i="18" s="1"/>
  <c r="H624" i="18" s="1"/>
  <c r="F625" i="18" a="1"/>
  <c r="F625" i="18" s="1"/>
  <c r="H625" i="18" s="1"/>
  <c r="F626" i="18" a="1"/>
  <c r="F626" i="18" s="1"/>
  <c r="H626" i="18" s="1"/>
  <c r="F627" i="18" a="1"/>
  <c r="F627" i="18" s="1"/>
  <c r="H627" i="18" s="1"/>
  <c r="F628" i="18" a="1"/>
  <c r="F628" i="18" s="1"/>
  <c r="H628" i="18" s="1"/>
  <c r="F629" i="18" a="1"/>
  <c r="F629" i="18" s="1"/>
  <c r="H629" i="18" s="1"/>
  <c r="F630" i="18" a="1"/>
  <c r="F630" i="18" s="1"/>
  <c r="H630" i="18" s="1"/>
  <c r="F631" i="18" a="1"/>
  <c r="F631" i="18" s="1"/>
  <c r="H631" i="18" s="1"/>
  <c r="F632" i="18" a="1"/>
  <c r="F632" i="18" s="1"/>
  <c r="H632" i="18" s="1"/>
  <c r="F633" i="18" a="1"/>
  <c r="F633" i="18" s="1"/>
  <c r="H633" i="18" s="1"/>
  <c r="F634" i="18" a="1"/>
  <c r="F634" i="18" s="1"/>
  <c r="H634" i="18" s="1"/>
  <c r="F635" i="18" a="1"/>
  <c r="F635" i="18" s="1"/>
  <c r="H635" i="18" s="1"/>
  <c r="F636" i="18" a="1"/>
  <c r="F636" i="18" s="1"/>
  <c r="H636" i="18" s="1"/>
  <c r="F637" i="18" a="1"/>
  <c r="F637" i="18" s="1"/>
  <c r="H637" i="18" s="1"/>
  <c r="F638" i="18" a="1"/>
  <c r="F638" i="18" s="1"/>
  <c r="H638" i="18" s="1"/>
  <c r="F639" i="18" a="1"/>
  <c r="F639" i="18" s="1"/>
  <c r="H639" i="18" s="1"/>
  <c r="F640" i="18" a="1"/>
  <c r="F640" i="18" s="1"/>
  <c r="H640" i="18" s="1"/>
  <c r="F641" i="18" a="1"/>
  <c r="F641" i="18" s="1"/>
  <c r="H641" i="18" s="1"/>
  <c r="F642" i="18" a="1"/>
  <c r="F642" i="18" s="1"/>
  <c r="H642" i="18" s="1"/>
  <c r="F643" i="18" a="1"/>
  <c r="F643" i="18" s="1"/>
  <c r="H643" i="18" s="1"/>
  <c r="F644" i="18" a="1"/>
  <c r="F644" i="18" s="1"/>
  <c r="H644" i="18" s="1"/>
  <c r="F645" i="18" a="1"/>
  <c r="F645" i="18" s="1"/>
  <c r="H645" i="18" s="1"/>
  <c r="F646" i="18" a="1"/>
  <c r="F646" i="18" s="1"/>
  <c r="H646" i="18" s="1"/>
  <c r="F647" i="18" a="1"/>
  <c r="F647" i="18" s="1"/>
  <c r="H647" i="18" s="1"/>
  <c r="F648" i="18" a="1"/>
  <c r="F648" i="18" s="1"/>
  <c r="H648" i="18" s="1"/>
  <c r="F649" i="18" a="1"/>
  <c r="F649" i="18" s="1"/>
  <c r="H649" i="18" s="1"/>
  <c r="F650" i="18" a="1"/>
  <c r="F650" i="18" s="1"/>
  <c r="H650" i="18" s="1"/>
  <c r="F651" i="18" a="1"/>
  <c r="F651" i="18" s="1"/>
  <c r="H651" i="18" s="1"/>
  <c r="F652" i="18" a="1"/>
  <c r="F652" i="18" s="1"/>
  <c r="H652" i="18" s="1"/>
  <c r="F653" i="18" a="1"/>
  <c r="F653" i="18" s="1"/>
  <c r="H653" i="18" s="1"/>
  <c r="F654" i="18" a="1"/>
  <c r="F654" i="18" s="1"/>
  <c r="H654" i="18" s="1"/>
  <c r="F655" i="18" a="1"/>
  <c r="F655" i="18" s="1"/>
  <c r="H655" i="18" s="1"/>
  <c r="F656" i="18" a="1"/>
  <c r="F656" i="18" s="1"/>
  <c r="H656" i="18" s="1"/>
  <c r="F657" i="18" a="1"/>
  <c r="F657" i="18" s="1"/>
  <c r="H657" i="18" s="1"/>
  <c r="F658" i="18" a="1"/>
  <c r="F658" i="18" s="1"/>
  <c r="H658" i="18" s="1"/>
  <c r="F659" i="18" a="1"/>
  <c r="F659" i="18" s="1"/>
  <c r="H659" i="18" s="1"/>
  <c r="F660" i="18" a="1"/>
  <c r="F660" i="18" s="1"/>
  <c r="H660" i="18" s="1"/>
  <c r="F661" i="18" a="1"/>
  <c r="F661" i="18" s="1"/>
  <c r="H661" i="18" s="1"/>
  <c r="F662" i="18" a="1"/>
  <c r="F662" i="18" s="1"/>
  <c r="H662" i="18" s="1"/>
  <c r="F663" i="18" a="1"/>
  <c r="F663" i="18" s="1"/>
  <c r="H663" i="18" s="1"/>
  <c r="F664" i="18" a="1"/>
  <c r="F664" i="18" s="1"/>
  <c r="H664" i="18" s="1"/>
  <c r="F665" i="18" a="1"/>
  <c r="F665" i="18" s="1"/>
  <c r="H665" i="18" s="1"/>
  <c r="F666" i="18" a="1"/>
  <c r="F666" i="18" s="1"/>
  <c r="H666" i="18" s="1"/>
  <c r="F667" i="18" a="1"/>
  <c r="F667" i="18" s="1"/>
  <c r="H667" i="18" s="1"/>
  <c r="F668" i="18" a="1"/>
  <c r="F668" i="18" s="1"/>
  <c r="H668" i="18" s="1"/>
  <c r="F669" i="18" a="1"/>
  <c r="F669" i="18" s="1"/>
  <c r="H669" i="18" s="1"/>
  <c r="F670" i="18" a="1"/>
  <c r="F670" i="18" s="1"/>
  <c r="H670" i="18" s="1"/>
  <c r="F671" i="18" a="1"/>
  <c r="F671" i="18" s="1"/>
  <c r="H671" i="18" s="1"/>
  <c r="F672" i="18" a="1"/>
  <c r="F672" i="18" s="1"/>
  <c r="H672" i="18" s="1"/>
  <c r="F673" i="18" a="1"/>
  <c r="F673" i="18" s="1"/>
  <c r="H673" i="18" s="1"/>
  <c r="F674" i="18" a="1"/>
  <c r="F674" i="18" s="1"/>
  <c r="H674" i="18" s="1"/>
  <c r="F675" i="18" a="1"/>
  <c r="F675" i="18" s="1"/>
  <c r="H675" i="18" s="1"/>
  <c r="F676" i="18" a="1"/>
  <c r="F676" i="18" s="1"/>
  <c r="H676" i="18" s="1"/>
  <c r="F677" i="18" a="1"/>
  <c r="F677" i="18" s="1"/>
  <c r="H677" i="18" s="1"/>
  <c r="F678" i="18" a="1"/>
  <c r="F678" i="18" s="1"/>
  <c r="H678" i="18" s="1"/>
  <c r="F679" i="18" a="1"/>
  <c r="F679" i="18" s="1"/>
  <c r="H679" i="18" s="1"/>
  <c r="F680" i="18" a="1"/>
  <c r="F680" i="18" s="1"/>
  <c r="H680" i="18" s="1"/>
  <c r="F681" i="18" a="1"/>
  <c r="F681" i="18" s="1"/>
  <c r="H681" i="18" s="1"/>
  <c r="F682" i="18" a="1"/>
  <c r="F682" i="18" s="1"/>
  <c r="H682" i="18" s="1"/>
  <c r="F683" i="18" a="1"/>
  <c r="F683" i="18" s="1"/>
  <c r="H683" i="18" s="1"/>
  <c r="F684" i="18" a="1"/>
  <c r="F684" i="18" s="1"/>
  <c r="H684" i="18" s="1"/>
  <c r="F685" i="18" a="1"/>
  <c r="F685" i="18" s="1"/>
  <c r="H685" i="18" s="1"/>
  <c r="F686" i="18" a="1"/>
  <c r="F686" i="18" s="1"/>
  <c r="H686" i="18" s="1"/>
  <c r="F687" i="18" a="1"/>
  <c r="F687" i="18" s="1"/>
  <c r="H687" i="18" s="1"/>
  <c r="F688" i="18" a="1"/>
  <c r="F688" i="18" s="1"/>
  <c r="H688" i="18" s="1"/>
  <c r="F689" i="18" a="1"/>
  <c r="F689" i="18" s="1"/>
  <c r="H689" i="18" s="1"/>
  <c r="F690" i="18" a="1"/>
  <c r="F690" i="18" s="1"/>
  <c r="H690" i="18" s="1"/>
  <c r="F691" i="18" a="1"/>
  <c r="F691" i="18" s="1"/>
  <c r="H691" i="18" s="1"/>
  <c r="F692" i="18" a="1"/>
  <c r="F692" i="18" s="1"/>
  <c r="H692" i="18" s="1"/>
  <c r="F693" i="18" a="1"/>
  <c r="F693" i="18" s="1"/>
  <c r="H693" i="18" s="1"/>
  <c r="F694" i="18" a="1"/>
  <c r="F694" i="18" s="1"/>
  <c r="H694" i="18" s="1"/>
  <c r="F695" i="18" a="1"/>
  <c r="F695" i="18" s="1"/>
  <c r="H695" i="18" s="1"/>
  <c r="F696" i="18" a="1"/>
  <c r="F696" i="18" s="1"/>
  <c r="H696" i="18" s="1"/>
  <c r="F697" i="18" a="1"/>
  <c r="F697" i="18" s="1"/>
  <c r="H697" i="18" s="1"/>
  <c r="F698" i="18" a="1"/>
  <c r="F698" i="18" s="1"/>
  <c r="H698" i="18" s="1"/>
  <c r="F699" i="18" a="1"/>
  <c r="F699" i="18" s="1"/>
  <c r="H699" i="18" s="1"/>
  <c r="F700" i="18" a="1"/>
  <c r="F700" i="18" s="1"/>
  <c r="H700" i="18" s="1"/>
  <c r="F701" i="18" a="1"/>
  <c r="F701" i="18" s="1"/>
  <c r="H701" i="18" s="1"/>
  <c r="F702" i="18" a="1"/>
  <c r="F702" i="18" s="1"/>
  <c r="H702" i="18" s="1"/>
  <c r="F703" i="18" a="1"/>
  <c r="F703" i="18" s="1"/>
  <c r="H703" i="18" s="1"/>
  <c r="F704" i="18" a="1"/>
  <c r="F704" i="18" s="1"/>
  <c r="H704" i="18" s="1"/>
  <c r="F705" i="18" a="1"/>
  <c r="F705" i="18" s="1"/>
  <c r="H705" i="18" s="1"/>
  <c r="F706" i="18" a="1"/>
  <c r="F706" i="18" s="1"/>
  <c r="H706" i="18" s="1"/>
  <c r="F707" i="18" a="1"/>
  <c r="F707" i="18" s="1"/>
  <c r="H707" i="18" s="1"/>
  <c r="F708" i="18" a="1"/>
  <c r="F708" i="18" s="1"/>
  <c r="H708" i="18" s="1"/>
  <c r="F709" i="18" a="1"/>
  <c r="F709" i="18" s="1"/>
  <c r="H709" i="18" s="1"/>
  <c r="F710" i="18" a="1"/>
  <c r="F710" i="18" s="1"/>
  <c r="H710" i="18" s="1"/>
  <c r="F711" i="18" a="1"/>
  <c r="F711" i="18" s="1"/>
  <c r="H711" i="18" s="1"/>
  <c r="F712" i="18" a="1"/>
  <c r="F712" i="18" s="1"/>
  <c r="H712" i="18" s="1"/>
  <c r="F713" i="18" a="1"/>
  <c r="F713" i="18" s="1"/>
  <c r="H713" i="18" s="1"/>
  <c r="F714" i="18" a="1"/>
  <c r="F714" i="18" s="1"/>
  <c r="H714" i="18" s="1"/>
  <c r="F715" i="18" a="1"/>
  <c r="F715" i="18" s="1"/>
  <c r="H715" i="18" s="1"/>
  <c r="F716" i="18" a="1"/>
  <c r="F716" i="18" s="1"/>
  <c r="H716" i="18" s="1"/>
  <c r="F717" i="18" a="1"/>
  <c r="F717" i="18" s="1"/>
  <c r="H717" i="18" s="1"/>
  <c r="F718" i="18" a="1"/>
  <c r="F718" i="18" s="1"/>
  <c r="H718" i="18" s="1"/>
  <c r="F719" i="18" a="1"/>
  <c r="F719" i="18" s="1"/>
  <c r="H719" i="18" s="1"/>
  <c r="F720" i="18" a="1"/>
  <c r="F720" i="18" s="1"/>
  <c r="H720" i="18" s="1"/>
  <c r="F721" i="18" a="1"/>
  <c r="F721" i="18" s="1"/>
  <c r="H721" i="18" s="1"/>
  <c r="F722" i="18" a="1"/>
  <c r="F722" i="18" s="1"/>
  <c r="H722" i="18" s="1"/>
  <c r="F723" i="18" a="1"/>
  <c r="F723" i="18" s="1"/>
  <c r="H723" i="18" s="1"/>
  <c r="F724" i="18" a="1"/>
  <c r="F724" i="18" s="1"/>
  <c r="H724" i="18" s="1"/>
  <c r="F725" i="18" a="1"/>
  <c r="F725" i="18" s="1"/>
  <c r="H725" i="18" s="1"/>
  <c r="F726" i="18" a="1"/>
  <c r="F726" i="18" s="1"/>
  <c r="H726" i="18" s="1"/>
  <c r="F727" i="18" a="1"/>
  <c r="F727" i="18" s="1"/>
  <c r="H727" i="18" s="1"/>
  <c r="F728" i="18" a="1"/>
  <c r="F728" i="18" s="1"/>
  <c r="H728" i="18" s="1"/>
  <c r="F729" i="18" a="1"/>
  <c r="F729" i="18" s="1"/>
  <c r="H729" i="18" s="1"/>
  <c r="F730" i="18" a="1"/>
  <c r="F730" i="18" s="1"/>
  <c r="H730" i="18" s="1"/>
  <c r="F731" i="18" a="1"/>
  <c r="F731" i="18" s="1"/>
  <c r="H731" i="18" s="1"/>
  <c r="F732" i="18" a="1"/>
  <c r="F732" i="18" s="1"/>
  <c r="H732" i="18" s="1"/>
  <c r="F733" i="18" a="1"/>
  <c r="F733" i="18" s="1"/>
  <c r="H733" i="18" s="1"/>
  <c r="F734" i="18" a="1"/>
  <c r="F734" i="18" s="1"/>
  <c r="H734" i="18" s="1"/>
  <c r="F735" i="18" a="1"/>
  <c r="F735" i="18" s="1"/>
  <c r="H735" i="18" s="1"/>
  <c r="F736" i="18" a="1"/>
  <c r="F736" i="18" s="1"/>
  <c r="H736" i="18" s="1"/>
  <c r="F737" i="18" a="1"/>
  <c r="F737" i="18" s="1"/>
  <c r="H737" i="18" s="1"/>
  <c r="F738" i="18" a="1"/>
  <c r="F738" i="18" s="1"/>
  <c r="H738" i="18" s="1"/>
  <c r="F739" i="18" a="1"/>
  <c r="F739" i="18" s="1"/>
  <c r="H739" i="18" s="1"/>
  <c r="F740" i="18" a="1"/>
  <c r="F740" i="18" s="1"/>
  <c r="H740" i="18" s="1"/>
  <c r="F741" i="18" a="1"/>
  <c r="F741" i="18" s="1"/>
  <c r="H741" i="18" s="1"/>
  <c r="F742" i="18" a="1"/>
  <c r="F742" i="18" s="1"/>
  <c r="H742" i="18" s="1"/>
  <c r="F743" i="18" a="1"/>
  <c r="F743" i="18" s="1"/>
  <c r="H743" i="18" s="1"/>
  <c r="F744" i="18" a="1"/>
  <c r="F744" i="18" s="1"/>
  <c r="H744" i="18" s="1"/>
  <c r="F745" i="18" a="1"/>
  <c r="F745" i="18" s="1"/>
  <c r="H745" i="18" s="1"/>
  <c r="F746" i="18" a="1"/>
  <c r="F746" i="18" s="1"/>
  <c r="H746" i="18" s="1"/>
  <c r="F747" i="18" a="1"/>
  <c r="F747" i="18" s="1"/>
  <c r="H747" i="18" s="1"/>
  <c r="F748" i="18" a="1"/>
  <c r="F748" i="18" s="1"/>
  <c r="H748" i="18" s="1"/>
  <c r="F749" i="18" a="1"/>
  <c r="F749" i="18" s="1"/>
  <c r="H749" i="18" s="1"/>
  <c r="F750" i="18" a="1"/>
  <c r="F750" i="18" s="1"/>
  <c r="H750" i="18" s="1"/>
  <c r="F751" i="18" a="1"/>
  <c r="F751" i="18" s="1"/>
  <c r="H751" i="18" s="1"/>
  <c r="F752" i="18" a="1"/>
  <c r="F752" i="18" s="1"/>
  <c r="H752" i="18" s="1"/>
  <c r="F753" i="18" a="1"/>
  <c r="F753" i="18" s="1"/>
  <c r="H753" i="18" s="1"/>
  <c r="F754" i="18" a="1"/>
  <c r="F754" i="18" s="1"/>
  <c r="H754" i="18" s="1"/>
  <c r="F755" i="18" a="1"/>
  <c r="F755" i="18" s="1"/>
  <c r="H755" i="18" s="1"/>
  <c r="F756" i="18" a="1"/>
  <c r="F756" i="18" s="1"/>
  <c r="H756" i="18" s="1"/>
  <c r="F757" i="18" a="1"/>
  <c r="F757" i="18" s="1"/>
  <c r="H757" i="18" s="1"/>
  <c r="F758" i="18" a="1"/>
  <c r="F758" i="18" s="1"/>
  <c r="H758" i="18" s="1"/>
  <c r="F759" i="18" a="1"/>
  <c r="F759" i="18" s="1"/>
  <c r="H759" i="18" s="1"/>
  <c r="F760" i="18" a="1"/>
  <c r="F760" i="18" s="1"/>
  <c r="H760" i="18" s="1"/>
  <c r="F761" i="18" a="1"/>
  <c r="F761" i="18" s="1"/>
  <c r="H761" i="18" s="1"/>
  <c r="F762" i="18" a="1"/>
  <c r="F762" i="18" s="1"/>
  <c r="H762" i="18" s="1"/>
  <c r="F763" i="18" a="1"/>
  <c r="F763" i="18" s="1"/>
  <c r="H763" i="18" s="1"/>
  <c r="F764" i="18" a="1"/>
  <c r="F764" i="18" s="1"/>
  <c r="H764" i="18" s="1"/>
  <c r="F765" i="18" a="1"/>
  <c r="F765" i="18" s="1"/>
  <c r="H765" i="18" s="1"/>
  <c r="F766" i="18" a="1"/>
  <c r="F766" i="18" s="1"/>
  <c r="H766" i="18" s="1"/>
  <c r="F767" i="18" a="1"/>
  <c r="F767" i="18" s="1"/>
  <c r="H767" i="18" s="1"/>
  <c r="F768" i="18" a="1"/>
  <c r="F768" i="18" s="1"/>
  <c r="H768" i="18" s="1"/>
  <c r="F769" i="18" a="1"/>
  <c r="F769" i="18" s="1"/>
  <c r="H769" i="18" s="1"/>
  <c r="F770" i="18" a="1"/>
  <c r="F770" i="18" s="1"/>
  <c r="H770" i="18" s="1"/>
  <c r="F771" i="18" a="1"/>
  <c r="F771" i="18" s="1"/>
  <c r="H771" i="18" s="1"/>
  <c r="F772" i="18" a="1"/>
  <c r="F772" i="18" s="1"/>
  <c r="H772" i="18" s="1"/>
  <c r="F773" i="18" a="1"/>
  <c r="F773" i="18" s="1"/>
  <c r="H773" i="18" s="1"/>
  <c r="F774" i="18" a="1"/>
  <c r="F774" i="18" s="1"/>
  <c r="H774" i="18" s="1"/>
  <c r="F775" i="18" a="1"/>
  <c r="F775" i="18" s="1"/>
  <c r="H775" i="18" s="1"/>
  <c r="F776" i="18" a="1"/>
  <c r="F776" i="18" s="1"/>
  <c r="H776" i="18" s="1"/>
  <c r="F777" i="18" a="1"/>
  <c r="F777" i="18" s="1"/>
  <c r="H777" i="18" s="1"/>
  <c r="F778" i="18" a="1"/>
  <c r="F778" i="18" s="1"/>
  <c r="H778" i="18" s="1"/>
  <c r="F779" i="18" a="1"/>
  <c r="F779" i="18" s="1"/>
  <c r="H779" i="18" s="1"/>
  <c r="F780" i="18" a="1"/>
  <c r="F780" i="18" s="1"/>
  <c r="H780" i="18" s="1"/>
  <c r="F781" i="18" a="1"/>
  <c r="F781" i="18" s="1"/>
  <c r="H781" i="18" s="1"/>
  <c r="F782" i="18" a="1"/>
  <c r="F782" i="18" s="1"/>
  <c r="H782" i="18" s="1"/>
  <c r="F783" i="18" a="1"/>
  <c r="F783" i="18" s="1"/>
  <c r="H783" i="18" s="1"/>
  <c r="F784" i="18" a="1"/>
  <c r="F784" i="18" s="1"/>
  <c r="H784" i="18" s="1"/>
  <c r="F785" i="18" a="1"/>
  <c r="F785" i="18" s="1"/>
  <c r="H785" i="18" s="1"/>
  <c r="F786" i="18" a="1"/>
  <c r="F786" i="18" s="1"/>
  <c r="H786" i="18" s="1"/>
  <c r="F787" i="18" a="1"/>
  <c r="F787" i="18" s="1"/>
  <c r="H787" i="18" s="1"/>
  <c r="F788" i="18" a="1"/>
  <c r="F788" i="18" s="1"/>
  <c r="H788" i="18" s="1"/>
  <c r="F789" i="18" a="1"/>
  <c r="F789" i="18" s="1"/>
  <c r="H789" i="18" s="1"/>
  <c r="F790" i="18" a="1"/>
  <c r="F790" i="18" s="1"/>
  <c r="H790" i="18" s="1"/>
  <c r="F791" i="18" a="1"/>
  <c r="F791" i="18" s="1"/>
  <c r="H791" i="18" s="1"/>
  <c r="F792" i="18" a="1"/>
  <c r="F792" i="18" s="1"/>
  <c r="H792" i="18" s="1"/>
  <c r="F793" i="18" a="1"/>
  <c r="F793" i="18" s="1"/>
  <c r="H793" i="18" s="1"/>
  <c r="F794" i="18" a="1"/>
  <c r="F794" i="18" s="1"/>
  <c r="H794" i="18" s="1"/>
  <c r="F795" i="18" a="1"/>
  <c r="F795" i="18" s="1"/>
  <c r="H795" i="18" s="1"/>
  <c r="F796" i="18" a="1"/>
  <c r="F796" i="18" s="1"/>
  <c r="H796" i="18" s="1"/>
  <c r="F797" i="18" a="1"/>
  <c r="F797" i="18" s="1"/>
  <c r="H797" i="18" s="1"/>
  <c r="F798" i="18" a="1"/>
  <c r="F798" i="18" s="1"/>
  <c r="H798" i="18" s="1"/>
  <c r="F799" i="18" a="1"/>
  <c r="F799" i="18" s="1"/>
  <c r="H799" i="18" s="1"/>
  <c r="F800" i="18" a="1"/>
  <c r="F800" i="18" s="1"/>
  <c r="H800" i="18" s="1"/>
  <c r="F801" i="18" a="1"/>
  <c r="F801" i="18" s="1"/>
  <c r="H801" i="18" s="1"/>
  <c r="F802" i="18" a="1"/>
  <c r="F802" i="18" s="1"/>
  <c r="H802" i="18" s="1"/>
  <c r="F803" i="18" a="1"/>
  <c r="F803" i="18" s="1"/>
  <c r="H803" i="18" s="1"/>
  <c r="F804" i="18" a="1"/>
  <c r="F804" i="18" s="1"/>
  <c r="H804" i="18" s="1"/>
  <c r="F805" i="18" a="1"/>
  <c r="F805" i="18" s="1"/>
  <c r="H805" i="18" s="1"/>
  <c r="F806" i="18" a="1"/>
  <c r="F806" i="18" s="1"/>
  <c r="H806" i="18" s="1"/>
  <c r="F807" i="18" a="1"/>
  <c r="F807" i="18" s="1"/>
  <c r="H807" i="18" s="1"/>
  <c r="F808" i="18" a="1"/>
  <c r="F808" i="18" s="1"/>
  <c r="H808" i="18" s="1"/>
  <c r="F809" i="18" a="1"/>
  <c r="F809" i="18" s="1"/>
  <c r="H809" i="18" s="1"/>
  <c r="F810" i="18" a="1"/>
  <c r="F810" i="18" s="1"/>
  <c r="H810" i="18" s="1"/>
  <c r="F811" i="18" a="1"/>
  <c r="F811" i="18" s="1"/>
  <c r="H811" i="18" s="1"/>
  <c r="F812" i="18" a="1"/>
  <c r="F812" i="18" s="1"/>
  <c r="H812" i="18" s="1"/>
  <c r="F813" i="18" a="1"/>
  <c r="F813" i="18" s="1"/>
  <c r="H813" i="18" s="1"/>
  <c r="F814" i="18" a="1"/>
  <c r="F814" i="18" s="1"/>
  <c r="H814" i="18" s="1"/>
  <c r="F815" i="18" a="1"/>
  <c r="F815" i="18" s="1"/>
  <c r="H815" i="18" s="1"/>
  <c r="F816" i="18" a="1"/>
  <c r="F816" i="18" s="1"/>
  <c r="H816" i="18" s="1"/>
  <c r="F817" i="18" a="1"/>
  <c r="F817" i="18" s="1"/>
  <c r="H817" i="18" s="1"/>
  <c r="F818" i="18" a="1"/>
  <c r="F818" i="18" s="1"/>
  <c r="H818" i="18" s="1"/>
  <c r="F819" i="18" a="1"/>
  <c r="F819" i="18" s="1"/>
  <c r="H819" i="18" s="1"/>
  <c r="F820" i="18" a="1"/>
  <c r="F820" i="18" s="1"/>
  <c r="H820" i="18" s="1"/>
  <c r="F821" i="18" a="1"/>
  <c r="F821" i="18" s="1"/>
  <c r="H821" i="18" s="1"/>
  <c r="F822" i="18" a="1"/>
  <c r="F822" i="18" s="1"/>
  <c r="H822" i="18" s="1"/>
  <c r="F823" i="18" a="1"/>
  <c r="F823" i="18" s="1"/>
  <c r="H823" i="18" s="1"/>
  <c r="F824" i="18" a="1"/>
  <c r="F824" i="18" s="1"/>
  <c r="H824" i="18" s="1"/>
  <c r="F825" i="18" a="1"/>
  <c r="F825" i="18" s="1"/>
  <c r="H825" i="18" s="1"/>
  <c r="F826" i="18" a="1"/>
  <c r="F826" i="18" s="1"/>
  <c r="H826" i="18" s="1"/>
  <c r="F827" i="18" a="1"/>
  <c r="F827" i="18" s="1"/>
  <c r="H827" i="18" s="1"/>
  <c r="F828" i="18" a="1"/>
  <c r="F828" i="18" s="1"/>
  <c r="H828" i="18" s="1"/>
  <c r="F829" i="18" a="1"/>
  <c r="F829" i="18" s="1"/>
  <c r="H829" i="18" s="1"/>
  <c r="F830" i="18" a="1"/>
  <c r="F830" i="18" s="1"/>
  <c r="H830" i="18" s="1"/>
  <c r="F831" i="18" a="1"/>
  <c r="F831" i="18" s="1"/>
  <c r="H831" i="18" s="1"/>
  <c r="F832" i="18" a="1"/>
  <c r="F832" i="18" s="1"/>
  <c r="H832" i="18" s="1"/>
  <c r="F833" i="18" a="1"/>
  <c r="F833" i="18" s="1"/>
  <c r="H833" i="18" s="1"/>
  <c r="F834" i="18" a="1"/>
  <c r="F834" i="18" s="1"/>
  <c r="H834" i="18" s="1"/>
  <c r="F835" i="18" a="1"/>
  <c r="F835" i="18" s="1"/>
  <c r="H835" i="18" s="1"/>
  <c r="F836" i="18" a="1"/>
  <c r="F836" i="18" s="1"/>
  <c r="H836" i="18" s="1"/>
  <c r="F837" i="18" a="1"/>
  <c r="F837" i="18" s="1"/>
  <c r="H837" i="18" s="1"/>
  <c r="F838" i="18" a="1"/>
  <c r="F838" i="18" s="1"/>
  <c r="H838" i="18" s="1"/>
  <c r="F839" i="18" a="1"/>
  <c r="F839" i="18" s="1"/>
  <c r="H839" i="18" s="1"/>
  <c r="F840" i="18" a="1"/>
  <c r="F840" i="18" s="1"/>
  <c r="H840" i="18" s="1"/>
  <c r="F841" i="18" a="1"/>
  <c r="F841" i="18" s="1"/>
  <c r="H841" i="18" s="1"/>
  <c r="F842" i="18" a="1"/>
  <c r="F842" i="18" s="1"/>
  <c r="H842" i="18" s="1"/>
  <c r="F843" i="18" a="1"/>
  <c r="F843" i="18" s="1"/>
  <c r="H843" i="18" s="1"/>
  <c r="F844" i="18" a="1"/>
  <c r="F844" i="18" s="1"/>
  <c r="H844" i="18" s="1"/>
  <c r="F845" i="18" a="1"/>
  <c r="F845" i="18" s="1"/>
  <c r="H845" i="18" s="1"/>
  <c r="F846" i="18" a="1"/>
  <c r="F846" i="18" s="1"/>
  <c r="H846" i="18" s="1"/>
  <c r="F847" i="18" a="1"/>
  <c r="F847" i="18" s="1"/>
  <c r="H847" i="18" s="1"/>
  <c r="F848" i="18" a="1"/>
  <c r="F848" i="18" s="1"/>
  <c r="H848" i="18" s="1"/>
  <c r="F849" i="18" a="1"/>
  <c r="F849" i="18" s="1"/>
  <c r="H849" i="18" s="1"/>
  <c r="F850" i="18" a="1"/>
  <c r="F850" i="18" s="1"/>
  <c r="H850" i="18" s="1"/>
  <c r="F851" i="18" a="1"/>
  <c r="F851" i="18" s="1"/>
  <c r="H851" i="18" s="1"/>
  <c r="F852" i="18" a="1"/>
  <c r="F852" i="18" s="1"/>
  <c r="H852" i="18" s="1"/>
  <c r="F853" i="18" a="1"/>
  <c r="F853" i="18" s="1"/>
  <c r="H853" i="18" s="1"/>
  <c r="F854" i="18" a="1"/>
  <c r="F854" i="18" s="1"/>
  <c r="H854" i="18" s="1"/>
  <c r="F855" i="18" a="1"/>
  <c r="F855" i="18" s="1"/>
  <c r="H855" i="18" s="1"/>
  <c r="F856" i="18" a="1"/>
  <c r="F856" i="18" s="1"/>
  <c r="H856" i="18" s="1"/>
  <c r="F857" i="18" a="1"/>
  <c r="F857" i="18" s="1"/>
  <c r="H857" i="18" s="1"/>
  <c r="F858" i="18" a="1"/>
  <c r="F858" i="18" s="1"/>
  <c r="H858" i="18" s="1"/>
  <c r="F859" i="18" a="1"/>
  <c r="F859" i="18" s="1"/>
  <c r="H859" i="18" s="1"/>
  <c r="F860" i="18" a="1"/>
  <c r="F860" i="18" s="1"/>
  <c r="H860" i="18" s="1"/>
  <c r="F861" i="18" a="1"/>
  <c r="F861" i="18" s="1"/>
  <c r="H861" i="18" s="1"/>
  <c r="F862" i="18" a="1"/>
  <c r="F862" i="18" s="1"/>
  <c r="H862" i="18" s="1"/>
  <c r="F863" i="18" a="1"/>
  <c r="F863" i="18" s="1"/>
  <c r="H863" i="18" s="1"/>
  <c r="F864" i="18" a="1"/>
  <c r="F864" i="18" s="1"/>
  <c r="H864" i="18" s="1"/>
  <c r="F865" i="18" a="1"/>
  <c r="F865" i="18" s="1"/>
  <c r="H865" i="18" s="1"/>
  <c r="F866" i="18" a="1"/>
  <c r="F866" i="18" s="1"/>
  <c r="H866" i="18" s="1"/>
  <c r="F867" i="18" a="1"/>
  <c r="F867" i="18" s="1"/>
  <c r="H867" i="18" s="1"/>
  <c r="F868" i="18" a="1"/>
  <c r="F868" i="18" s="1"/>
  <c r="H868" i="18" s="1"/>
  <c r="F869" i="18" a="1"/>
  <c r="F869" i="18" s="1"/>
  <c r="H869" i="18" s="1"/>
  <c r="F870" i="18" a="1"/>
  <c r="F870" i="18" s="1"/>
  <c r="H870" i="18" s="1"/>
  <c r="F871" i="18" a="1"/>
  <c r="F871" i="18" s="1"/>
  <c r="H871" i="18" s="1"/>
  <c r="F872" i="18" a="1"/>
  <c r="F872" i="18" s="1"/>
  <c r="H872" i="18" s="1"/>
  <c r="F873" i="18" a="1"/>
  <c r="F873" i="18" s="1"/>
  <c r="H873" i="18" s="1"/>
  <c r="F874" i="18" a="1"/>
  <c r="F874" i="18" s="1"/>
  <c r="H874" i="18" s="1"/>
  <c r="F875" i="18" a="1"/>
  <c r="F875" i="18" s="1"/>
  <c r="H875" i="18" s="1"/>
  <c r="F876" i="18" a="1"/>
  <c r="F876" i="18" s="1"/>
  <c r="H876" i="18" s="1"/>
  <c r="F877" i="18" a="1"/>
  <c r="F877" i="18" s="1"/>
  <c r="H877" i="18" s="1"/>
  <c r="F878" i="18" a="1"/>
  <c r="F878" i="18" s="1"/>
  <c r="H878" i="18" s="1"/>
  <c r="F879" i="18" a="1"/>
  <c r="F879" i="18" s="1"/>
  <c r="H879" i="18" s="1"/>
  <c r="F880" i="18" a="1"/>
  <c r="F880" i="18" s="1"/>
  <c r="H880" i="18" s="1"/>
  <c r="F881" i="18" a="1"/>
  <c r="F881" i="18" s="1"/>
  <c r="H881" i="18" s="1"/>
  <c r="F882" i="18" a="1"/>
  <c r="F882" i="18" s="1"/>
  <c r="H882" i="18" s="1"/>
  <c r="F883" i="18" a="1"/>
  <c r="F883" i="18" s="1"/>
  <c r="H883" i="18" s="1"/>
  <c r="F884" i="18" a="1"/>
  <c r="F884" i="18" s="1"/>
  <c r="H884" i="18" s="1"/>
  <c r="F885" i="18" a="1"/>
  <c r="F885" i="18" s="1"/>
  <c r="H885" i="18" s="1"/>
  <c r="F886" i="18" a="1"/>
  <c r="F886" i="18" s="1"/>
  <c r="H886" i="18" s="1"/>
  <c r="F887" i="18" a="1"/>
  <c r="F887" i="18" s="1"/>
  <c r="H887" i="18" s="1"/>
  <c r="F888" i="18" a="1"/>
  <c r="F888" i="18" s="1"/>
  <c r="H888" i="18" s="1"/>
  <c r="F889" i="18" a="1"/>
  <c r="F889" i="18" s="1"/>
  <c r="H889" i="18" s="1"/>
  <c r="F890" i="18" a="1"/>
  <c r="F890" i="18" s="1"/>
  <c r="H890" i="18" s="1"/>
  <c r="F891" i="18" a="1"/>
  <c r="F891" i="18" s="1"/>
  <c r="H891" i="18" s="1"/>
  <c r="F892" i="18" a="1"/>
  <c r="F892" i="18" s="1"/>
  <c r="H892" i="18" s="1"/>
  <c r="F893" i="18" a="1"/>
  <c r="F893" i="18" s="1"/>
  <c r="H893" i="18" s="1"/>
  <c r="F894" i="18" a="1"/>
  <c r="F894" i="18" s="1"/>
  <c r="H894" i="18" s="1"/>
  <c r="F895" i="18" a="1"/>
  <c r="F895" i="18" s="1"/>
  <c r="H895" i="18" s="1"/>
  <c r="F896" i="18" a="1"/>
  <c r="F896" i="18" s="1"/>
  <c r="H896" i="18" s="1"/>
  <c r="F897" i="18" a="1"/>
  <c r="F897" i="18" s="1"/>
  <c r="H897" i="18" s="1"/>
  <c r="F898" i="18" a="1"/>
  <c r="F898" i="18" s="1"/>
  <c r="H898" i="18" s="1"/>
  <c r="F899" i="18" a="1"/>
  <c r="F899" i="18" s="1"/>
  <c r="H899" i="18" s="1"/>
  <c r="F900" i="18" a="1"/>
  <c r="F900" i="18" s="1"/>
  <c r="H900" i="18" s="1"/>
  <c r="F901" i="18" a="1"/>
  <c r="F901" i="18" s="1"/>
  <c r="H901" i="18" s="1"/>
  <c r="F902" i="18" a="1"/>
  <c r="F902" i="18" s="1"/>
  <c r="H902" i="18" s="1"/>
  <c r="F903" i="18" a="1"/>
  <c r="F903" i="18" s="1"/>
  <c r="H903" i="18" s="1"/>
  <c r="F904" i="18" a="1"/>
  <c r="F904" i="18" s="1"/>
  <c r="H904" i="18" s="1"/>
  <c r="F905" i="18" a="1"/>
  <c r="F905" i="18" s="1"/>
  <c r="H905" i="18" s="1"/>
  <c r="F906" i="18" a="1"/>
  <c r="F906" i="18" s="1"/>
  <c r="H906" i="18" s="1"/>
  <c r="F907" i="18" a="1"/>
  <c r="F907" i="18" s="1"/>
  <c r="H907" i="18" s="1"/>
  <c r="F908" i="18" a="1"/>
  <c r="F908" i="18" s="1"/>
  <c r="H908" i="18" s="1"/>
  <c r="F909" i="18" a="1"/>
  <c r="F909" i="18" s="1"/>
  <c r="H909" i="18" s="1"/>
  <c r="F910" i="18" a="1"/>
  <c r="F910" i="18" s="1"/>
  <c r="H910" i="18" s="1"/>
  <c r="F911" i="18" a="1"/>
  <c r="F911" i="18" s="1"/>
  <c r="H911" i="18" s="1"/>
  <c r="F912" i="18" a="1"/>
  <c r="F912" i="18" s="1"/>
  <c r="H912" i="18" s="1"/>
  <c r="F913" i="18" a="1"/>
  <c r="F913" i="18" s="1"/>
  <c r="H913" i="18" s="1"/>
  <c r="F914" i="18" a="1"/>
  <c r="F914" i="18" s="1"/>
  <c r="H914" i="18" s="1"/>
  <c r="F915" i="18" a="1"/>
  <c r="F915" i="18" s="1"/>
  <c r="H915" i="18" s="1"/>
  <c r="F916" i="18" a="1"/>
  <c r="F916" i="18" s="1"/>
  <c r="H916" i="18" s="1"/>
  <c r="F917" i="18" a="1"/>
  <c r="F917" i="18" s="1"/>
  <c r="H917" i="18" s="1"/>
  <c r="F918" i="18" a="1"/>
  <c r="F918" i="18" s="1"/>
  <c r="H918" i="18" s="1"/>
  <c r="F919" i="18" a="1"/>
  <c r="F919" i="18" s="1"/>
  <c r="H919" i="18" s="1"/>
  <c r="F920" i="18" a="1"/>
  <c r="F920" i="18" s="1"/>
  <c r="H920" i="18" s="1"/>
  <c r="F921" i="18" a="1"/>
  <c r="F921" i="18" s="1"/>
  <c r="H921" i="18" s="1"/>
  <c r="F922" i="18" a="1"/>
  <c r="F922" i="18" s="1"/>
  <c r="H922" i="18" s="1"/>
  <c r="F923" i="18" a="1"/>
  <c r="F923" i="18" s="1"/>
  <c r="H923" i="18" s="1"/>
  <c r="F924" i="18" a="1"/>
  <c r="F924" i="18" s="1"/>
  <c r="H924" i="18" s="1"/>
  <c r="F925" i="18" a="1"/>
  <c r="F925" i="18" s="1"/>
  <c r="H925" i="18" s="1"/>
  <c r="F926" i="18" a="1"/>
  <c r="F926" i="18" s="1"/>
  <c r="H926" i="18" s="1"/>
  <c r="F927" i="18" a="1"/>
  <c r="F927" i="18" s="1"/>
  <c r="H927" i="18" s="1"/>
  <c r="F928" i="18" a="1"/>
  <c r="F928" i="18" s="1"/>
  <c r="H928" i="18" s="1"/>
  <c r="F929" i="18" a="1"/>
  <c r="F929" i="18" s="1"/>
  <c r="H929" i="18" s="1"/>
  <c r="F930" i="18" a="1"/>
  <c r="F930" i="18" s="1"/>
  <c r="H930" i="18" s="1"/>
  <c r="F931" i="18" a="1"/>
  <c r="F931" i="18" s="1"/>
  <c r="H931" i="18" s="1"/>
  <c r="F932" i="18" a="1"/>
  <c r="F932" i="18" s="1"/>
  <c r="H932" i="18" s="1"/>
  <c r="F933" i="18" a="1"/>
  <c r="F933" i="18" s="1"/>
  <c r="H933" i="18" s="1"/>
  <c r="F934" i="18" a="1"/>
  <c r="F934" i="18" s="1"/>
  <c r="H934" i="18" s="1"/>
  <c r="F935" i="18" a="1"/>
  <c r="F935" i="18" s="1"/>
  <c r="H935" i="18" s="1"/>
  <c r="F936" i="18" a="1"/>
  <c r="F936" i="18" s="1"/>
  <c r="H936" i="18" s="1"/>
  <c r="F937" i="18" a="1"/>
  <c r="F937" i="18" s="1"/>
  <c r="H937" i="18" s="1"/>
  <c r="F938" i="18" a="1"/>
  <c r="F938" i="18" s="1"/>
  <c r="H938" i="18" s="1"/>
  <c r="F939" i="18" a="1"/>
  <c r="F939" i="18" s="1"/>
  <c r="H939" i="18" s="1"/>
  <c r="F940" i="18" a="1"/>
  <c r="F940" i="18" s="1"/>
  <c r="H940" i="18" s="1"/>
  <c r="F941" i="18" a="1"/>
  <c r="F941" i="18" s="1"/>
  <c r="H941" i="18" s="1"/>
  <c r="F942" i="18" a="1"/>
  <c r="F942" i="18" s="1"/>
  <c r="H942" i="18" s="1"/>
  <c r="F943" i="18" a="1"/>
  <c r="F943" i="18" s="1"/>
  <c r="H943" i="18" s="1"/>
  <c r="F944" i="18" a="1"/>
  <c r="F944" i="18" s="1"/>
  <c r="H944" i="18" s="1"/>
  <c r="F945" i="18" a="1"/>
  <c r="F945" i="18" s="1"/>
  <c r="H945" i="18" s="1"/>
  <c r="F946" i="18" a="1"/>
  <c r="F946" i="18" s="1"/>
  <c r="H946" i="18" s="1"/>
  <c r="F947" i="18" a="1"/>
  <c r="F947" i="18" s="1"/>
  <c r="H947" i="18" s="1"/>
  <c r="F948" i="18" a="1"/>
  <c r="F948" i="18" s="1"/>
  <c r="H948" i="18" s="1"/>
  <c r="F949" i="18" a="1"/>
  <c r="F949" i="18" s="1"/>
  <c r="H949" i="18" s="1"/>
  <c r="F950" i="18" a="1"/>
  <c r="F950" i="18" s="1"/>
  <c r="H950" i="18" s="1"/>
  <c r="F951" i="18" a="1"/>
  <c r="F951" i="18" s="1"/>
  <c r="H951" i="18" s="1"/>
  <c r="F952" i="18" a="1"/>
  <c r="F952" i="18" s="1"/>
  <c r="H952" i="18" s="1"/>
  <c r="F953" i="18" a="1"/>
  <c r="F953" i="18" s="1"/>
  <c r="H953" i="18" s="1"/>
  <c r="F954" i="18" a="1"/>
  <c r="F954" i="18" s="1"/>
  <c r="H954" i="18" s="1"/>
  <c r="F955" i="18" a="1"/>
  <c r="F955" i="18" s="1"/>
  <c r="H955" i="18" s="1"/>
  <c r="F956" i="18" a="1"/>
  <c r="F956" i="18" s="1"/>
  <c r="H956" i="18" s="1"/>
  <c r="F957" i="18" a="1"/>
  <c r="F957" i="18" s="1"/>
  <c r="H957" i="18" s="1"/>
  <c r="F958" i="18" a="1"/>
  <c r="F958" i="18" s="1"/>
  <c r="H958" i="18" s="1"/>
  <c r="F959" i="18" a="1"/>
  <c r="F959" i="18" s="1"/>
  <c r="H959" i="18" s="1"/>
  <c r="F960" i="18" a="1"/>
  <c r="F960" i="18" s="1"/>
  <c r="H960" i="18" s="1"/>
  <c r="F961" i="18" a="1"/>
  <c r="F961" i="18" s="1"/>
  <c r="H961" i="18" s="1"/>
  <c r="F962" i="18" a="1"/>
  <c r="F962" i="18" s="1"/>
  <c r="H962" i="18" s="1"/>
  <c r="F963" i="18" a="1"/>
  <c r="F963" i="18" s="1"/>
  <c r="H963" i="18" s="1"/>
  <c r="F964" i="18" a="1"/>
  <c r="F964" i="18" s="1"/>
  <c r="H964" i="18" s="1"/>
  <c r="F965" i="18" a="1"/>
  <c r="F965" i="18" s="1"/>
  <c r="H965" i="18" s="1"/>
  <c r="F966" i="18" a="1"/>
  <c r="F966" i="18" s="1"/>
  <c r="H966" i="18" s="1"/>
  <c r="F967" i="18" a="1"/>
  <c r="F967" i="18" s="1"/>
  <c r="H967" i="18" s="1"/>
  <c r="F968" i="18" a="1"/>
  <c r="F968" i="18" s="1"/>
  <c r="H968" i="18" s="1"/>
  <c r="F969" i="18" a="1"/>
  <c r="F969" i="18" s="1"/>
  <c r="H969" i="18" s="1"/>
  <c r="F970" i="18" a="1"/>
  <c r="F970" i="18" s="1"/>
  <c r="H970" i="18" s="1"/>
  <c r="F971" i="18" a="1"/>
  <c r="F971" i="18" s="1"/>
  <c r="H971" i="18" s="1"/>
  <c r="F972" i="18" a="1"/>
  <c r="F972" i="18" s="1"/>
  <c r="H972" i="18" s="1"/>
  <c r="F973" i="18" a="1"/>
  <c r="F973" i="18" s="1"/>
  <c r="H973" i="18" s="1"/>
  <c r="F974" i="18" a="1"/>
  <c r="F974" i="18" s="1"/>
  <c r="H974" i="18" s="1"/>
  <c r="F975" i="18" a="1"/>
  <c r="F975" i="18" s="1"/>
  <c r="H975" i="18" s="1"/>
  <c r="F976" i="18" a="1"/>
  <c r="F976" i="18" s="1"/>
  <c r="H976" i="18" s="1"/>
  <c r="F977" i="18" a="1"/>
  <c r="F977" i="18" s="1"/>
  <c r="H977" i="18" s="1"/>
  <c r="F978" i="18" a="1"/>
  <c r="F978" i="18" s="1"/>
  <c r="H978" i="18" s="1"/>
  <c r="F979" i="18" a="1"/>
  <c r="F979" i="18" s="1"/>
  <c r="H979" i="18" s="1"/>
  <c r="F980" i="18" a="1"/>
  <c r="F980" i="18" s="1"/>
  <c r="H980" i="18" s="1"/>
  <c r="F981" i="18" a="1"/>
  <c r="F981" i="18" s="1"/>
  <c r="H981" i="18" s="1"/>
  <c r="F982" i="18" a="1"/>
  <c r="F982" i="18" s="1"/>
  <c r="H982" i="18" s="1"/>
  <c r="F983" i="18" a="1"/>
  <c r="F983" i="18" s="1"/>
  <c r="H983" i="18" s="1"/>
  <c r="F984" i="18" a="1"/>
  <c r="F984" i="18" s="1"/>
  <c r="H984" i="18" s="1"/>
  <c r="F985" i="18" a="1"/>
  <c r="F985" i="18" s="1"/>
  <c r="H985" i="18" s="1"/>
  <c r="F986" i="18" a="1"/>
  <c r="F986" i="18" s="1"/>
  <c r="H986" i="18" s="1"/>
  <c r="F987" i="18" a="1"/>
  <c r="F987" i="18" s="1"/>
  <c r="H987" i="18" s="1"/>
  <c r="F988" i="18" a="1"/>
  <c r="F988" i="18" s="1"/>
  <c r="H988" i="18" s="1"/>
  <c r="F989" i="18" a="1"/>
  <c r="F989" i="18" s="1"/>
  <c r="H989" i="18" s="1"/>
  <c r="F990" i="18" a="1"/>
  <c r="F990" i="18" s="1"/>
  <c r="H990" i="18" s="1"/>
  <c r="F991" i="18" a="1"/>
  <c r="F991" i="18" s="1"/>
  <c r="H991" i="18" s="1"/>
  <c r="F992" i="18" a="1"/>
  <c r="F992" i="18" s="1"/>
  <c r="H992" i="18" s="1"/>
  <c r="F993" i="18" a="1"/>
  <c r="F993" i="18" s="1"/>
  <c r="H993" i="18" s="1"/>
  <c r="F994" i="18" a="1"/>
  <c r="F994" i="18" s="1"/>
  <c r="H994" i="18" s="1"/>
  <c r="F995" i="18" a="1"/>
  <c r="F995" i="18" s="1"/>
  <c r="H995" i="18" s="1"/>
  <c r="F996" i="18" a="1"/>
  <c r="F996" i="18" s="1"/>
  <c r="H996" i="18" s="1"/>
  <c r="F997" i="18" a="1"/>
  <c r="F997" i="18" s="1"/>
  <c r="H997" i="18" s="1"/>
  <c r="F998" i="18" a="1"/>
  <c r="F998" i="18" s="1"/>
  <c r="H998" i="18" s="1"/>
  <c r="F999" i="18" a="1"/>
  <c r="F999" i="18" s="1"/>
  <c r="H999" i="18" s="1"/>
  <c r="F1000" i="18" a="1"/>
  <c r="F1000" i="18" s="1"/>
  <c r="H1000" i="18" s="1"/>
  <c r="K32" i="34"/>
  <c r="K33" i="34"/>
  <c r="K34" i="34"/>
  <c r="K35" i="34"/>
  <c r="K36" i="34"/>
  <c r="K37" i="34"/>
  <c r="K38" i="34"/>
  <c r="K39" i="34"/>
  <c r="K40" i="34"/>
  <c r="K41" i="34"/>
  <c r="K42" i="34"/>
  <c r="K43" i="34"/>
  <c r="K44" i="34"/>
  <c r="K45" i="34"/>
  <c r="K46" i="34"/>
  <c r="K47" i="34"/>
  <c r="K48" i="34"/>
  <c r="K49" i="34"/>
  <c r="K50" i="34"/>
  <c r="K51" i="34"/>
  <c r="K52" i="34"/>
  <c r="K53" i="34"/>
  <c r="P14" i="18" a="1"/>
  <c r="P14" i="18" s="1"/>
  <c r="H6" i="18" l="1"/>
  <c r="H7" i="18" s="1"/>
  <c r="E10" i="18"/>
  <c r="E14" i="18" s="1" a="1"/>
  <c r="F391" i="18" l="1" a="1"/>
  <c r="F391" i="18" s="1"/>
  <c r="H391" i="18" s="1"/>
  <c r="F399" i="18" a="1"/>
  <c r="F399" i="18" s="1"/>
  <c r="H399" i="18" s="1"/>
  <c r="F407" i="18" a="1"/>
  <c r="F407" i="18" s="1"/>
  <c r="H407" i="18" s="1"/>
  <c r="F415" i="18" a="1"/>
  <c r="F415" i="18" s="1"/>
  <c r="H415" i="18" s="1"/>
  <c r="F423" i="18" a="1"/>
  <c r="F423" i="18" s="1"/>
  <c r="H423" i="18" s="1"/>
  <c r="F431" i="18" a="1"/>
  <c r="F431" i="18" s="1"/>
  <c r="H431" i="18" s="1"/>
  <c r="F439" i="18" a="1"/>
  <c r="F439" i="18" s="1"/>
  <c r="H439" i="18" s="1"/>
  <c r="F447" i="18" a="1"/>
  <c r="F447" i="18" s="1"/>
  <c r="H447" i="18" s="1"/>
  <c r="F455" i="18" a="1"/>
  <c r="F455" i="18" s="1"/>
  <c r="H455" i="18" s="1"/>
  <c r="F463" i="18" a="1"/>
  <c r="F463" i="18" s="1"/>
  <c r="H463" i="18" s="1"/>
  <c r="F471" i="18" a="1"/>
  <c r="F471" i="18" s="1"/>
  <c r="H471" i="18" s="1"/>
  <c r="F479" i="18" a="1"/>
  <c r="F479" i="18" s="1"/>
  <c r="H479" i="18" s="1"/>
  <c r="F487" i="18" a="1"/>
  <c r="F487" i="18" s="1"/>
  <c r="H487" i="18" s="1"/>
  <c r="F495" i="18" a="1"/>
  <c r="F495" i="18" s="1"/>
  <c r="H495" i="18" s="1"/>
  <c r="F503" i="18" a="1"/>
  <c r="F503" i="18" s="1"/>
  <c r="H503" i="18" s="1"/>
  <c r="F511" i="18" a="1"/>
  <c r="F511" i="18" s="1"/>
  <c r="H511" i="18" s="1"/>
  <c r="F519" i="18" a="1"/>
  <c r="F519" i="18" s="1"/>
  <c r="H519" i="18" s="1"/>
  <c r="F527" i="18" a="1"/>
  <c r="F527" i="18" s="1"/>
  <c r="H527" i="18" s="1"/>
  <c r="F392" i="18" a="1"/>
  <c r="F392" i="18" s="1"/>
  <c r="H392" i="18" s="1"/>
  <c r="F400" i="18" a="1"/>
  <c r="F400" i="18" s="1"/>
  <c r="H400" i="18" s="1"/>
  <c r="F408" i="18" a="1"/>
  <c r="F408" i="18" s="1"/>
  <c r="H408" i="18" s="1"/>
  <c r="F416" i="18" a="1"/>
  <c r="F416" i="18" s="1"/>
  <c r="H416" i="18" s="1"/>
  <c r="F424" i="18" a="1"/>
  <c r="F424" i="18" s="1"/>
  <c r="H424" i="18" s="1"/>
  <c r="F432" i="18" a="1"/>
  <c r="F432" i="18" s="1"/>
  <c r="H432" i="18" s="1"/>
  <c r="F440" i="18" a="1"/>
  <c r="F440" i="18" s="1"/>
  <c r="H440" i="18" s="1"/>
  <c r="F448" i="18" a="1"/>
  <c r="F448" i="18" s="1"/>
  <c r="H448" i="18" s="1"/>
  <c r="F456" i="18" a="1"/>
  <c r="F456" i="18" s="1"/>
  <c r="H456" i="18" s="1"/>
  <c r="F464" i="18" a="1"/>
  <c r="F464" i="18" s="1"/>
  <c r="H464" i="18" s="1"/>
  <c r="F472" i="18" a="1"/>
  <c r="F472" i="18" s="1"/>
  <c r="H472" i="18" s="1"/>
  <c r="F480" i="18" a="1"/>
  <c r="F480" i="18" s="1"/>
  <c r="H480" i="18" s="1"/>
  <c r="F488" i="18" a="1"/>
  <c r="F488" i="18" s="1"/>
  <c r="H488" i="18" s="1"/>
  <c r="F496" i="18" a="1"/>
  <c r="F496" i="18" s="1"/>
  <c r="H496" i="18" s="1"/>
  <c r="F504" i="18" a="1"/>
  <c r="F504" i="18" s="1"/>
  <c r="H504" i="18" s="1"/>
  <c r="F512" i="18" a="1"/>
  <c r="F512" i="18" s="1"/>
  <c r="H512" i="18" s="1"/>
  <c r="F520" i="18" a="1"/>
  <c r="F520" i="18" s="1"/>
  <c r="H520" i="18" s="1"/>
  <c r="F393" i="18" a="1"/>
  <c r="F393" i="18" s="1"/>
  <c r="H393" i="18" s="1"/>
  <c r="F401" i="18" a="1"/>
  <c r="F401" i="18" s="1"/>
  <c r="H401" i="18" s="1"/>
  <c r="F409" i="18" a="1"/>
  <c r="F409" i="18" s="1"/>
  <c r="H409" i="18" s="1"/>
  <c r="F417" i="18" a="1"/>
  <c r="F417" i="18" s="1"/>
  <c r="H417" i="18" s="1"/>
  <c r="F425" i="18" a="1"/>
  <c r="F425" i="18" s="1"/>
  <c r="H425" i="18" s="1"/>
  <c r="F433" i="18" a="1"/>
  <c r="F433" i="18" s="1"/>
  <c r="H433" i="18" s="1"/>
  <c r="F441" i="18" a="1"/>
  <c r="F441" i="18" s="1"/>
  <c r="H441" i="18" s="1"/>
  <c r="F449" i="18" a="1"/>
  <c r="F449" i="18" s="1"/>
  <c r="H449" i="18" s="1"/>
  <c r="F457" i="18" a="1"/>
  <c r="F457" i="18" s="1"/>
  <c r="H457" i="18" s="1"/>
  <c r="F465" i="18" a="1"/>
  <c r="F465" i="18" s="1"/>
  <c r="H465" i="18" s="1"/>
  <c r="F473" i="18" a="1"/>
  <c r="F473" i="18" s="1"/>
  <c r="H473" i="18" s="1"/>
  <c r="F481" i="18" a="1"/>
  <c r="F481" i="18" s="1"/>
  <c r="H481" i="18" s="1"/>
  <c r="F489" i="18" a="1"/>
  <c r="F489" i="18" s="1"/>
  <c r="H489" i="18" s="1"/>
  <c r="F497" i="18" a="1"/>
  <c r="F497" i="18" s="1"/>
  <c r="H497" i="18" s="1"/>
  <c r="F505" i="18" a="1"/>
  <c r="F505" i="18" s="1"/>
  <c r="H505" i="18" s="1"/>
  <c r="F513" i="18" a="1"/>
  <c r="F513" i="18" s="1"/>
  <c r="H513" i="18" s="1"/>
  <c r="F521" i="18" a="1"/>
  <c r="F521" i="18" s="1"/>
  <c r="H521" i="18" s="1"/>
  <c r="F394" i="18" a="1"/>
  <c r="F394" i="18" s="1"/>
  <c r="H394" i="18" s="1"/>
  <c r="F402" i="18" a="1"/>
  <c r="F402" i="18" s="1"/>
  <c r="H402" i="18" s="1"/>
  <c r="F410" i="18" a="1"/>
  <c r="F410" i="18" s="1"/>
  <c r="H410" i="18" s="1"/>
  <c r="F418" i="18" a="1"/>
  <c r="F418" i="18" s="1"/>
  <c r="H418" i="18" s="1"/>
  <c r="F426" i="18" a="1"/>
  <c r="F426" i="18" s="1"/>
  <c r="H426" i="18" s="1"/>
  <c r="F434" i="18" a="1"/>
  <c r="F434" i="18" s="1"/>
  <c r="H434" i="18" s="1"/>
  <c r="F442" i="18" a="1"/>
  <c r="F442" i="18" s="1"/>
  <c r="H442" i="18" s="1"/>
  <c r="F450" i="18" a="1"/>
  <c r="F450" i="18" s="1"/>
  <c r="H450" i="18" s="1"/>
  <c r="F458" i="18" a="1"/>
  <c r="F458" i="18" s="1"/>
  <c r="H458" i="18" s="1"/>
  <c r="F466" i="18" a="1"/>
  <c r="F466" i="18" s="1"/>
  <c r="H466" i="18" s="1"/>
  <c r="F474" i="18" a="1"/>
  <c r="F474" i="18" s="1"/>
  <c r="H474" i="18" s="1"/>
  <c r="F482" i="18" a="1"/>
  <c r="F482" i="18" s="1"/>
  <c r="H482" i="18" s="1"/>
  <c r="F490" i="18" a="1"/>
  <c r="F490" i="18" s="1"/>
  <c r="H490" i="18" s="1"/>
  <c r="F498" i="18" a="1"/>
  <c r="F498" i="18" s="1"/>
  <c r="H498" i="18" s="1"/>
  <c r="F506" i="18" a="1"/>
  <c r="F506" i="18" s="1"/>
  <c r="H506" i="18" s="1"/>
  <c r="F514" i="18" a="1"/>
  <c r="F514" i="18" s="1"/>
  <c r="H514" i="18" s="1"/>
  <c r="F522" i="18" a="1"/>
  <c r="F522" i="18" s="1"/>
  <c r="H522" i="18" s="1"/>
  <c r="F395" i="18" a="1"/>
  <c r="F395" i="18" s="1"/>
  <c r="H395" i="18" s="1"/>
  <c r="F403" i="18" a="1"/>
  <c r="F403" i="18" s="1"/>
  <c r="H403" i="18" s="1"/>
  <c r="F411" i="18" a="1"/>
  <c r="F411" i="18" s="1"/>
  <c r="H411" i="18" s="1"/>
  <c r="F419" i="18" a="1"/>
  <c r="F419" i="18" s="1"/>
  <c r="H419" i="18" s="1"/>
  <c r="F427" i="18" a="1"/>
  <c r="F427" i="18" s="1"/>
  <c r="H427" i="18" s="1"/>
  <c r="F435" i="18" a="1"/>
  <c r="F435" i="18" s="1"/>
  <c r="H435" i="18" s="1"/>
  <c r="F443" i="18" a="1"/>
  <c r="F443" i="18" s="1"/>
  <c r="H443" i="18" s="1"/>
  <c r="F451" i="18" a="1"/>
  <c r="F451" i="18" s="1"/>
  <c r="H451" i="18" s="1"/>
  <c r="F459" i="18" a="1"/>
  <c r="F459" i="18" s="1"/>
  <c r="H459" i="18" s="1"/>
  <c r="F467" i="18" a="1"/>
  <c r="F467" i="18" s="1"/>
  <c r="H467" i="18" s="1"/>
  <c r="F475" i="18" a="1"/>
  <c r="F475" i="18" s="1"/>
  <c r="H475" i="18" s="1"/>
  <c r="F483" i="18" a="1"/>
  <c r="F483" i="18" s="1"/>
  <c r="H483" i="18" s="1"/>
  <c r="F491" i="18" a="1"/>
  <c r="F491" i="18" s="1"/>
  <c r="H491" i="18" s="1"/>
  <c r="F499" i="18" a="1"/>
  <c r="F499" i="18" s="1"/>
  <c r="H499" i="18" s="1"/>
  <c r="F507" i="18" a="1"/>
  <c r="F507" i="18" s="1"/>
  <c r="H507" i="18" s="1"/>
  <c r="F515" i="18" a="1"/>
  <c r="F515" i="18" s="1"/>
  <c r="H515" i="18" s="1"/>
  <c r="F523" i="18" a="1"/>
  <c r="F523" i="18" s="1"/>
  <c r="H523" i="18" s="1"/>
  <c r="F396" i="18" a="1"/>
  <c r="F396" i="18" s="1"/>
  <c r="H396" i="18" s="1"/>
  <c r="F404" i="18" a="1"/>
  <c r="F404" i="18" s="1"/>
  <c r="H404" i="18" s="1"/>
  <c r="F412" i="18" a="1"/>
  <c r="F412" i="18" s="1"/>
  <c r="H412" i="18" s="1"/>
  <c r="F420" i="18" a="1"/>
  <c r="F420" i="18" s="1"/>
  <c r="H420" i="18" s="1"/>
  <c r="F428" i="18" a="1"/>
  <c r="F428" i="18" s="1"/>
  <c r="H428" i="18" s="1"/>
  <c r="F436" i="18" a="1"/>
  <c r="F436" i="18" s="1"/>
  <c r="H436" i="18" s="1"/>
  <c r="F444" i="18" a="1"/>
  <c r="F444" i="18" s="1"/>
  <c r="H444" i="18" s="1"/>
  <c r="F452" i="18" a="1"/>
  <c r="F452" i="18" s="1"/>
  <c r="H452" i="18" s="1"/>
  <c r="F460" i="18" a="1"/>
  <c r="F460" i="18" s="1"/>
  <c r="H460" i="18" s="1"/>
  <c r="F468" i="18" a="1"/>
  <c r="F468" i="18" s="1"/>
  <c r="H468" i="18" s="1"/>
  <c r="F476" i="18" a="1"/>
  <c r="F476" i="18" s="1"/>
  <c r="H476" i="18" s="1"/>
  <c r="F484" i="18" a="1"/>
  <c r="F484" i="18" s="1"/>
  <c r="H484" i="18" s="1"/>
  <c r="F492" i="18" a="1"/>
  <c r="F492" i="18" s="1"/>
  <c r="H492" i="18" s="1"/>
  <c r="F500" i="18" a="1"/>
  <c r="F500" i="18" s="1"/>
  <c r="H500" i="18" s="1"/>
  <c r="F508" i="18" a="1"/>
  <c r="F508" i="18" s="1"/>
  <c r="H508" i="18" s="1"/>
  <c r="F516" i="18" a="1"/>
  <c r="F516" i="18" s="1"/>
  <c r="H516" i="18" s="1"/>
  <c r="F524" i="18" a="1"/>
  <c r="F524" i="18" s="1"/>
  <c r="H524" i="18" s="1"/>
  <c r="F397" i="18" a="1"/>
  <c r="F397" i="18" s="1"/>
  <c r="H397" i="18" s="1"/>
  <c r="F405" i="18" a="1"/>
  <c r="F405" i="18" s="1"/>
  <c r="H405" i="18" s="1"/>
  <c r="F413" i="18" a="1"/>
  <c r="F413" i="18" s="1"/>
  <c r="H413" i="18" s="1"/>
  <c r="F421" i="18" a="1"/>
  <c r="F421" i="18" s="1"/>
  <c r="H421" i="18" s="1"/>
  <c r="F429" i="18" a="1"/>
  <c r="F429" i="18" s="1"/>
  <c r="H429" i="18" s="1"/>
  <c r="F437" i="18" a="1"/>
  <c r="F437" i="18" s="1"/>
  <c r="H437" i="18" s="1"/>
  <c r="F445" i="18" a="1"/>
  <c r="F445" i="18" s="1"/>
  <c r="H445" i="18" s="1"/>
  <c r="F453" i="18" a="1"/>
  <c r="F453" i="18" s="1"/>
  <c r="H453" i="18" s="1"/>
  <c r="F461" i="18" a="1"/>
  <c r="F461" i="18" s="1"/>
  <c r="H461" i="18" s="1"/>
  <c r="F469" i="18" a="1"/>
  <c r="F469" i="18" s="1"/>
  <c r="H469" i="18" s="1"/>
  <c r="F477" i="18" a="1"/>
  <c r="F477" i="18" s="1"/>
  <c r="H477" i="18" s="1"/>
  <c r="F485" i="18" a="1"/>
  <c r="F485" i="18" s="1"/>
  <c r="H485" i="18" s="1"/>
  <c r="F493" i="18" a="1"/>
  <c r="F493" i="18" s="1"/>
  <c r="H493" i="18" s="1"/>
  <c r="F501" i="18" a="1"/>
  <c r="F501" i="18" s="1"/>
  <c r="H501" i="18" s="1"/>
  <c r="F509" i="18" a="1"/>
  <c r="F509" i="18" s="1"/>
  <c r="H509" i="18" s="1"/>
  <c r="F517" i="18" a="1"/>
  <c r="F517" i="18" s="1"/>
  <c r="H517" i="18" s="1"/>
  <c r="F525" i="18" a="1"/>
  <c r="F525" i="18" s="1"/>
  <c r="H525" i="18" s="1"/>
  <c r="F390" i="18" a="1"/>
  <c r="F390" i="18" s="1"/>
  <c r="H390" i="18" s="1"/>
  <c r="F398" i="18" a="1"/>
  <c r="F398" i="18" s="1"/>
  <c r="H398" i="18" s="1"/>
  <c r="F406" i="18" a="1"/>
  <c r="F406" i="18" s="1"/>
  <c r="H406" i="18" s="1"/>
  <c r="F414" i="18" a="1"/>
  <c r="F414" i="18" s="1"/>
  <c r="H414" i="18" s="1"/>
  <c r="F422" i="18" a="1"/>
  <c r="F422" i="18" s="1"/>
  <c r="H422" i="18" s="1"/>
  <c r="F430" i="18" a="1"/>
  <c r="F430" i="18" s="1"/>
  <c r="H430" i="18" s="1"/>
  <c r="F438" i="18" a="1"/>
  <c r="F438" i="18" s="1"/>
  <c r="H438" i="18" s="1"/>
  <c r="F446" i="18" a="1"/>
  <c r="F446" i="18" s="1"/>
  <c r="H446" i="18" s="1"/>
  <c r="F454" i="18" a="1"/>
  <c r="F454" i="18" s="1"/>
  <c r="H454" i="18" s="1"/>
  <c r="F462" i="18" a="1"/>
  <c r="F462" i="18" s="1"/>
  <c r="H462" i="18" s="1"/>
  <c r="F470" i="18" a="1"/>
  <c r="F470" i="18" s="1"/>
  <c r="H470" i="18" s="1"/>
  <c r="F478" i="18" a="1"/>
  <c r="F478" i="18" s="1"/>
  <c r="H478" i="18" s="1"/>
  <c r="F486" i="18" a="1"/>
  <c r="F486" i="18" s="1"/>
  <c r="H486" i="18" s="1"/>
  <c r="F494" i="18" a="1"/>
  <c r="F494" i="18" s="1"/>
  <c r="H494" i="18" s="1"/>
  <c r="F502" i="18" a="1"/>
  <c r="F502" i="18" s="1"/>
  <c r="H502" i="18" s="1"/>
  <c r="F510" i="18" a="1"/>
  <c r="F510" i="18" s="1"/>
  <c r="H510" i="18" s="1"/>
  <c r="F518" i="18" a="1"/>
  <c r="F518" i="18" s="1"/>
  <c r="H518" i="18" s="1"/>
  <c r="F526" i="18" a="1"/>
  <c r="F526" i="18" s="1"/>
  <c r="H526" i="18" s="1"/>
  <c r="F368" i="18" a="1"/>
  <c r="F368" i="18" s="1"/>
  <c r="H368" i="18" s="1"/>
  <c r="F376" i="18" a="1"/>
  <c r="F376" i="18" s="1"/>
  <c r="H376" i="18" s="1"/>
  <c r="F384" i="18" a="1"/>
  <c r="F384" i="18" s="1"/>
  <c r="H384" i="18" s="1"/>
  <c r="F369" i="18" a="1"/>
  <c r="F369" i="18" s="1"/>
  <c r="H369" i="18" s="1"/>
  <c r="F377" i="18" a="1"/>
  <c r="F377" i="18" s="1"/>
  <c r="H377" i="18" s="1"/>
  <c r="F385" i="18" a="1"/>
  <c r="F385" i="18" s="1"/>
  <c r="H385" i="18" s="1"/>
  <c r="F367" i="18" a="1"/>
  <c r="F367" i="18" s="1"/>
  <c r="H367" i="18" s="1"/>
  <c r="F370" i="18" a="1"/>
  <c r="F370" i="18" s="1"/>
  <c r="H370" i="18" s="1"/>
  <c r="F378" i="18" a="1"/>
  <c r="F378" i="18" s="1"/>
  <c r="H378" i="18" s="1"/>
  <c r="F386" i="18" a="1"/>
  <c r="F386" i="18" s="1"/>
  <c r="H386" i="18" s="1"/>
  <c r="F371" i="18" a="1"/>
  <c r="F371" i="18" s="1"/>
  <c r="H371" i="18" s="1"/>
  <c r="F379" i="18" a="1"/>
  <c r="F379" i="18" s="1"/>
  <c r="H379" i="18" s="1"/>
  <c r="F387" i="18" a="1"/>
  <c r="F387" i="18" s="1"/>
  <c r="H387" i="18" s="1"/>
  <c r="F375" i="18" a="1"/>
  <c r="F375" i="18" s="1"/>
  <c r="H375" i="18" s="1"/>
  <c r="F372" i="18" a="1"/>
  <c r="F372" i="18" s="1"/>
  <c r="H372" i="18" s="1"/>
  <c r="F380" i="18" a="1"/>
  <c r="F380" i="18" s="1"/>
  <c r="H380" i="18" s="1"/>
  <c r="F388" i="18" a="1"/>
  <c r="F388" i="18" s="1"/>
  <c r="H388" i="18" s="1"/>
  <c r="F373" i="18" a="1"/>
  <c r="F373" i="18" s="1"/>
  <c r="H373" i="18" s="1"/>
  <c r="F381" i="18" a="1"/>
  <c r="F381" i="18" s="1"/>
  <c r="H381" i="18" s="1"/>
  <c r="F389" i="18" a="1"/>
  <c r="F389" i="18" s="1"/>
  <c r="H389" i="18" s="1"/>
  <c r="F383" i="18" a="1"/>
  <c r="F383" i="18" s="1"/>
  <c r="H383" i="18" s="1"/>
  <c r="F366" i="18" a="1"/>
  <c r="F366" i="18" s="1"/>
  <c r="H366" i="18" s="1"/>
  <c r="F374" i="18" a="1"/>
  <c r="F374" i="18" s="1"/>
  <c r="H374" i="18" s="1"/>
  <c r="F382" i="18" a="1"/>
  <c r="F382" i="18" s="1"/>
  <c r="H382" i="18" s="1"/>
  <c r="E14" i="18"/>
  <c r="V522" i="18" s="1"/>
  <c r="I7" i="17" a="1"/>
  <c r="I7" i="17" s="1"/>
  <c r="V961" i="18" l="1"/>
  <c r="V832" i="18"/>
  <c r="V519" i="18"/>
  <c r="V897" i="18"/>
  <c r="J10" i="18"/>
  <c r="J14" i="18" s="1" a="1"/>
  <c r="V122" i="18" s="1"/>
  <c r="L3" i="18" a="1"/>
  <c r="L3" i="18" s="1"/>
  <c r="M3" i="18" s="1" a="1"/>
  <c r="M3" i="18" s="1"/>
  <c r="V704" i="18"/>
  <c r="V800" i="18"/>
  <c r="V825" i="18"/>
  <c r="V242" i="18"/>
  <c r="V833" i="18"/>
  <c r="V593" i="18"/>
  <c r="V417" i="18"/>
  <c r="V980" i="18"/>
  <c r="V999" i="18"/>
  <c r="V183" i="18"/>
  <c r="V663" i="18"/>
  <c r="V801" i="18"/>
  <c r="V696" i="18"/>
  <c r="V998" i="18"/>
  <c r="V263" i="18"/>
  <c r="V769" i="18"/>
  <c r="V655" i="18"/>
  <c r="V878" i="18"/>
  <c r="V919" i="18"/>
  <c r="V993" i="18"/>
  <c r="V737" i="18"/>
  <c r="V960" i="18"/>
  <c r="V575" i="18"/>
  <c r="V258" i="18"/>
  <c r="V888" i="18"/>
  <c r="V351" i="18"/>
  <c r="V175" i="18"/>
  <c r="V953" i="18"/>
  <c r="V577" i="18"/>
  <c r="V864" i="18"/>
  <c r="V265" i="18"/>
  <c r="V869" i="18"/>
  <c r="V705" i="18"/>
  <c r="V952" i="18"/>
  <c r="V768" i="18"/>
  <c r="V521" i="18"/>
  <c r="V766" i="18"/>
  <c r="V749" i="18"/>
  <c r="V967" i="18"/>
  <c r="V889" i="18"/>
  <c r="V353" i="18"/>
  <c r="V951" i="18"/>
  <c r="V865" i="18"/>
  <c r="V697" i="18"/>
  <c r="V266" i="18"/>
  <c r="V928" i="18"/>
  <c r="V760" i="18"/>
  <c r="V434" i="18"/>
  <c r="V839" i="18"/>
  <c r="V734" i="18"/>
  <c r="V449" i="18"/>
  <c r="V657" i="18"/>
  <c r="V247" i="18"/>
  <c r="V896" i="18"/>
  <c r="V736" i="18"/>
  <c r="V415" i="18"/>
  <c r="V606" i="18"/>
  <c r="V586" i="18"/>
  <c r="V343" i="18"/>
  <c r="V942" i="18"/>
  <c r="V538" i="18"/>
  <c r="V402" i="18"/>
  <c r="V983" i="18"/>
  <c r="V929" i="18"/>
  <c r="V761" i="18"/>
  <c r="V439" i="18"/>
  <c r="V992" i="18"/>
  <c r="V824" i="18"/>
  <c r="V591" i="18"/>
  <c r="V178" i="18"/>
  <c r="V934" i="18"/>
  <c r="V901" i="18"/>
  <c r="V295" i="18"/>
  <c r="V975" i="18"/>
  <c r="V943" i="18"/>
  <c r="V881" i="18"/>
  <c r="V817" i="18"/>
  <c r="V753" i="18"/>
  <c r="V689" i="18"/>
  <c r="V561" i="18"/>
  <c r="V394" i="18"/>
  <c r="V225" i="18"/>
  <c r="V944" i="18"/>
  <c r="V880" i="18"/>
  <c r="V816" i="18"/>
  <c r="V752" i="18"/>
  <c r="V687" i="18"/>
  <c r="V559" i="18"/>
  <c r="V393" i="18"/>
  <c r="V223" i="18"/>
  <c r="V369" i="18"/>
  <c r="V926" i="18"/>
  <c r="V702" i="18"/>
  <c r="V829" i="18"/>
  <c r="V895" i="18"/>
  <c r="V945" i="18"/>
  <c r="V911" i="18"/>
  <c r="V154" i="18"/>
  <c r="V937" i="18"/>
  <c r="V873" i="18"/>
  <c r="V809" i="18"/>
  <c r="V745" i="18"/>
  <c r="V673" i="18"/>
  <c r="V545" i="18"/>
  <c r="V375" i="18"/>
  <c r="V202" i="18"/>
  <c r="V1000" i="18"/>
  <c r="V936" i="18"/>
  <c r="V872" i="18"/>
  <c r="V808" i="18"/>
  <c r="V744" i="18"/>
  <c r="V671" i="18"/>
  <c r="V543" i="18"/>
  <c r="V370" i="18"/>
  <c r="V201" i="18"/>
  <c r="V863" i="18"/>
  <c r="V894" i="18"/>
  <c r="V650" i="18"/>
  <c r="V791" i="18"/>
  <c r="V797" i="18"/>
  <c r="V670" i="18"/>
  <c r="V803" i="18"/>
  <c r="V903" i="18"/>
  <c r="V985" i="18"/>
  <c r="V921" i="18"/>
  <c r="V857" i="18"/>
  <c r="V793" i="18"/>
  <c r="V729" i="18"/>
  <c r="V641" i="18"/>
  <c r="V503" i="18"/>
  <c r="V330" i="18"/>
  <c r="V161" i="18"/>
  <c r="V984" i="18"/>
  <c r="V920" i="18"/>
  <c r="V856" i="18"/>
  <c r="V792" i="18"/>
  <c r="V728" i="18"/>
  <c r="V639" i="18"/>
  <c r="V498" i="18"/>
  <c r="V329" i="18"/>
  <c r="V159" i="18"/>
  <c r="V799" i="18"/>
  <c r="V990" i="18"/>
  <c r="V862" i="18"/>
  <c r="V514" i="18"/>
  <c r="V709" i="18"/>
  <c r="V892" i="18"/>
  <c r="V938" i="18"/>
  <c r="V935" i="18"/>
  <c r="V991" i="18"/>
  <c r="V959" i="18"/>
  <c r="V977" i="18"/>
  <c r="V913" i="18"/>
  <c r="V849" i="18"/>
  <c r="V785" i="18"/>
  <c r="V721" i="18"/>
  <c r="V625" i="18"/>
  <c r="V481" i="18"/>
  <c r="V311" i="18"/>
  <c r="V976" i="18"/>
  <c r="V912" i="18"/>
  <c r="V848" i="18"/>
  <c r="V784" i="18"/>
  <c r="V720" i="18"/>
  <c r="V623" i="18"/>
  <c r="V479" i="18"/>
  <c r="V306" i="18"/>
  <c r="V759" i="18"/>
  <c r="V958" i="18"/>
  <c r="V830" i="18"/>
  <c r="V431" i="18"/>
  <c r="V973" i="18"/>
  <c r="V649" i="18"/>
  <c r="V828" i="18"/>
  <c r="V680" i="18"/>
  <c r="V927" i="18"/>
  <c r="V887" i="18"/>
  <c r="V969" i="18"/>
  <c r="V905" i="18"/>
  <c r="V841" i="18"/>
  <c r="V777" i="18"/>
  <c r="V713" i="18"/>
  <c r="V609" i="18"/>
  <c r="V458" i="18"/>
  <c r="V289" i="18"/>
  <c r="V968" i="18"/>
  <c r="V904" i="18"/>
  <c r="V840" i="18"/>
  <c r="V776" i="18"/>
  <c r="V712" i="18"/>
  <c r="V607" i="18"/>
  <c r="V457" i="18"/>
  <c r="V287" i="18"/>
  <c r="V686" i="18"/>
  <c r="V950" i="18"/>
  <c r="V798" i="18"/>
  <c r="V345" i="18"/>
  <c r="V941" i="18"/>
  <c r="V553" i="18"/>
  <c r="V764" i="18"/>
  <c r="V886" i="18"/>
  <c r="V822" i="18"/>
  <c r="V758" i="18"/>
  <c r="V694" i="18"/>
  <c r="V570" i="18"/>
  <c r="V409" i="18"/>
  <c r="V239" i="18"/>
  <c r="V433" i="18"/>
  <c r="V965" i="18"/>
  <c r="V893" i="18"/>
  <c r="V821" i="18"/>
  <c r="V741" i="18"/>
  <c r="V633" i="18"/>
  <c r="V426" i="18"/>
  <c r="V956" i="18"/>
  <c r="V820" i="18"/>
  <c r="V567" i="18"/>
  <c r="V979" i="18"/>
  <c r="V520" i="18"/>
  <c r="V814" i="18"/>
  <c r="V750" i="18"/>
  <c r="V682" i="18"/>
  <c r="V554" i="18"/>
  <c r="V386" i="18"/>
  <c r="V217" i="18"/>
  <c r="V871" i="18"/>
  <c r="V282" i="18"/>
  <c r="V957" i="18"/>
  <c r="V885" i="18"/>
  <c r="V813" i="18"/>
  <c r="V733" i="18"/>
  <c r="V601" i="18"/>
  <c r="V385" i="18"/>
  <c r="V879" i="18"/>
  <c r="V940" i="18"/>
  <c r="V804" i="18"/>
  <c r="V551" i="18"/>
  <c r="V971" i="18"/>
  <c r="V751" i="18"/>
  <c r="V392" i="18"/>
  <c r="V870" i="18"/>
  <c r="V806" i="18"/>
  <c r="V742" i="18"/>
  <c r="V666" i="18"/>
  <c r="V537" i="18"/>
  <c r="V367" i="18"/>
  <c r="V194" i="18"/>
  <c r="V831" i="18"/>
  <c r="V177" i="18"/>
  <c r="V949" i="18"/>
  <c r="V877" i="18"/>
  <c r="V805" i="18"/>
  <c r="V725" i="18"/>
  <c r="V585" i="18"/>
  <c r="V362" i="18"/>
  <c r="V823" i="18"/>
  <c r="V932" i="18"/>
  <c r="V788" i="18"/>
  <c r="V425" i="18"/>
  <c r="V843" i="18"/>
  <c r="V954" i="18"/>
  <c r="V232" i="18"/>
  <c r="V727" i="18"/>
  <c r="V982" i="18"/>
  <c r="V918" i="18"/>
  <c r="V854" i="18"/>
  <c r="V790" i="18"/>
  <c r="V726" i="18"/>
  <c r="V634" i="18"/>
  <c r="V495" i="18"/>
  <c r="V322" i="18"/>
  <c r="V153" i="18"/>
  <c r="V735" i="18"/>
  <c r="V997" i="18"/>
  <c r="V933" i="18"/>
  <c r="V861" i="18"/>
  <c r="V789" i="18"/>
  <c r="V701" i="18"/>
  <c r="V535" i="18"/>
  <c r="V298" i="18"/>
  <c r="V346" i="18"/>
  <c r="V884" i="18"/>
  <c r="V740" i="18"/>
  <c r="V319" i="18"/>
  <c r="V662" i="18"/>
  <c r="V770" i="18"/>
  <c r="V974" i="18"/>
  <c r="V910" i="18"/>
  <c r="V846" i="18"/>
  <c r="V782" i="18"/>
  <c r="V718" i="18"/>
  <c r="V618" i="18"/>
  <c r="V473" i="18"/>
  <c r="V303" i="18"/>
  <c r="V695" i="18"/>
  <c r="V989" i="18"/>
  <c r="V925" i="18"/>
  <c r="V853" i="18"/>
  <c r="V773" i="18"/>
  <c r="V681" i="18"/>
  <c r="V513" i="18"/>
  <c r="V215" i="18"/>
  <c r="V876" i="18"/>
  <c r="V724" i="18"/>
  <c r="V255" i="18"/>
  <c r="V630" i="18"/>
  <c r="V746" i="18"/>
  <c r="V565" i="18"/>
  <c r="V966" i="18"/>
  <c r="V902" i="18"/>
  <c r="V838" i="18"/>
  <c r="V774" i="18"/>
  <c r="V710" i="18"/>
  <c r="V602" i="18"/>
  <c r="V450" i="18"/>
  <c r="V281" i="18"/>
  <c r="V622" i="18"/>
  <c r="V981" i="18"/>
  <c r="V917" i="18"/>
  <c r="V837" i="18"/>
  <c r="V765" i="18"/>
  <c r="V665" i="18"/>
  <c r="V490" i="18"/>
  <c r="V193" i="18"/>
  <c r="V996" i="18"/>
  <c r="V868" i="18"/>
  <c r="V679" i="18"/>
  <c r="V465" i="18"/>
  <c r="V207" i="18"/>
  <c r="V148" i="18"/>
  <c r="V756" i="18"/>
  <c r="V631" i="18"/>
  <c r="V383" i="18"/>
  <c r="V474" i="18"/>
  <c r="V787" i="18"/>
  <c r="V186" i="18"/>
  <c r="V890" i="18"/>
  <c r="V648" i="18"/>
  <c r="V262" i="18"/>
  <c r="V909" i="18"/>
  <c r="V845" i="18"/>
  <c r="V781" i="18"/>
  <c r="V717" i="18"/>
  <c r="V617" i="18"/>
  <c r="V471" i="18"/>
  <c r="V234" i="18"/>
  <c r="V767" i="18"/>
  <c r="V948" i="18"/>
  <c r="V852" i="18"/>
  <c r="V748" i="18"/>
  <c r="V583" i="18"/>
  <c r="V361" i="18"/>
  <c r="V995" i="18"/>
  <c r="V739" i="18"/>
  <c r="V145" i="18"/>
  <c r="V802" i="18"/>
  <c r="V624" i="18"/>
  <c r="V182" i="18"/>
  <c r="V757" i="18"/>
  <c r="V693" i="18"/>
  <c r="V569" i="18"/>
  <c r="V407" i="18"/>
  <c r="V170" i="18"/>
  <c r="V241" i="18"/>
  <c r="V916" i="18"/>
  <c r="V812" i="18"/>
  <c r="V700" i="18"/>
  <c r="V530" i="18"/>
  <c r="V233" i="18"/>
  <c r="V915" i="18"/>
  <c r="V614" i="18"/>
  <c r="V658" i="18"/>
  <c r="V368" i="18"/>
  <c r="V413" i="18"/>
  <c r="V692" i="18"/>
  <c r="V489" i="18"/>
  <c r="V210" i="18"/>
  <c r="V851" i="18"/>
  <c r="V529" i="18"/>
  <c r="V994" i="18"/>
  <c r="V546" i="18"/>
  <c r="V288" i="18"/>
  <c r="V321" i="18"/>
  <c r="V151" i="18"/>
  <c r="V719" i="18"/>
  <c r="V988" i="18"/>
  <c r="V924" i="18"/>
  <c r="V860" i="18"/>
  <c r="V796" i="18"/>
  <c r="V732" i="18"/>
  <c r="V647" i="18"/>
  <c r="V511" i="18"/>
  <c r="V338" i="18"/>
  <c r="V931" i="18"/>
  <c r="V779" i="18"/>
  <c r="V487" i="18"/>
  <c r="V807" i="18"/>
  <c r="V930" i="18"/>
  <c r="V594" i="18"/>
  <c r="V552" i="18"/>
  <c r="V208" i="18"/>
  <c r="V477" i="18"/>
  <c r="V279" i="18"/>
  <c r="V590" i="18"/>
  <c r="V972" i="18"/>
  <c r="V908" i="18"/>
  <c r="V844" i="18"/>
  <c r="V780" i="18"/>
  <c r="V716" i="18"/>
  <c r="V615" i="18"/>
  <c r="V466" i="18"/>
  <c r="V297" i="18"/>
  <c r="V703" i="18"/>
  <c r="V907" i="18"/>
  <c r="V723" i="18"/>
  <c r="V359" i="18"/>
  <c r="V711" i="18"/>
  <c r="V874" i="18"/>
  <c r="V354" i="18"/>
  <c r="V496" i="18"/>
  <c r="V502" i="18"/>
  <c r="V221" i="18"/>
  <c r="V257" i="18"/>
  <c r="V455" i="18"/>
  <c r="V964" i="18"/>
  <c r="V900" i="18"/>
  <c r="V836" i="18"/>
  <c r="V772" i="18"/>
  <c r="V708" i="18"/>
  <c r="V599" i="18"/>
  <c r="V447" i="18"/>
  <c r="V274" i="18"/>
  <c r="V558" i="18"/>
  <c r="V867" i="18"/>
  <c r="V715" i="18"/>
  <c r="V314" i="18"/>
  <c r="V305" i="18"/>
  <c r="V866" i="18"/>
  <c r="V271" i="18"/>
  <c r="V424" i="18"/>
  <c r="V454" i="18"/>
  <c r="V191" i="18"/>
  <c r="V855" i="18"/>
  <c r="V391" i="18"/>
  <c r="V963" i="18"/>
  <c r="V899" i="18"/>
  <c r="V835" i="18"/>
  <c r="V771" i="18"/>
  <c r="V707" i="18"/>
  <c r="V598" i="18"/>
  <c r="V442" i="18"/>
  <c r="V273" i="18"/>
  <c r="V654" i="18"/>
  <c r="V986" i="18"/>
  <c r="V922" i="18"/>
  <c r="V858" i="18"/>
  <c r="V738" i="18"/>
  <c r="V527" i="18"/>
  <c r="V185" i="18"/>
  <c r="V616" i="18"/>
  <c r="V488" i="18"/>
  <c r="V360" i="18"/>
  <c r="V192" i="18"/>
  <c r="V438" i="18"/>
  <c r="V389" i="18"/>
  <c r="V684" i="18"/>
  <c r="V169" i="18"/>
  <c r="V815" i="18"/>
  <c r="V327" i="18"/>
  <c r="V955" i="18"/>
  <c r="V891" i="18"/>
  <c r="V827" i="18"/>
  <c r="V763" i="18"/>
  <c r="V699" i="18"/>
  <c r="V582" i="18"/>
  <c r="V423" i="18"/>
  <c r="V250" i="18"/>
  <c r="V574" i="18"/>
  <c r="V978" i="18"/>
  <c r="V914" i="18"/>
  <c r="V834" i="18"/>
  <c r="V730" i="18"/>
  <c r="V505" i="18"/>
  <c r="V162" i="18"/>
  <c r="V608" i="18"/>
  <c r="V480" i="18"/>
  <c r="V352" i="18"/>
  <c r="V168" i="18"/>
  <c r="V414" i="18"/>
  <c r="V373" i="18"/>
  <c r="V628" i="18"/>
  <c r="V146" i="18"/>
  <c r="V783" i="18"/>
  <c r="V218" i="18"/>
  <c r="V947" i="18"/>
  <c r="V883" i="18"/>
  <c r="V819" i="18"/>
  <c r="V755" i="18"/>
  <c r="V691" i="18"/>
  <c r="V566" i="18"/>
  <c r="V401" i="18"/>
  <c r="V231" i="18"/>
  <c r="V497" i="18"/>
  <c r="V970" i="18"/>
  <c r="V906" i="18"/>
  <c r="V818" i="18"/>
  <c r="V706" i="18"/>
  <c r="V441" i="18"/>
  <c r="V584" i="18"/>
  <c r="V456" i="18"/>
  <c r="V320" i="18"/>
  <c r="V350" i="18"/>
  <c r="V645" i="18"/>
  <c r="V309" i="18"/>
  <c r="V500" i="18"/>
  <c r="V743" i="18"/>
  <c r="V939" i="18"/>
  <c r="V875" i="18"/>
  <c r="V811" i="18"/>
  <c r="V747" i="18"/>
  <c r="V678" i="18"/>
  <c r="V550" i="18"/>
  <c r="V378" i="18"/>
  <c r="V209" i="18"/>
  <c r="V847" i="18"/>
  <c r="V410" i="18"/>
  <c r="V962" i="18"/>
  <c r="V898" i="18"/>
  <c r="V810" i="18"/>
  <c r="V674" i="18"/>
  <c r="V377" i="18"/>
  <c r="V688" i="18"/>
  <c r="V560" i="18"/>
  <c r="V432" i="18"/>
  <c r="V296" i="18"/>
  <c r="V286" i="18"/>
  <c r="V581" i="18"/>
  <c r="V245" i="18"/>
  <c r="V300" i="18"/>
  <c r="V638" i="18"/>
  <c r="V987" i="18"/>
  <c r="V923" i="18"/>
  <c r="V859" i="18"/>
  <c r="V795" i="18"/>
  <c r="V731" i="18"/>
  <c r="V646" i="18"/>
  <c r="V506" i="18"/>
  <c r="V337" i="18"/>
  <c r="V167" i="18"/>
  <c r="V775" i="18"/>
  <c r="V199" i="18"/>
  <c r="V946" i="18"/>
  <c r="V882" i="18"/>
  <c r="V794" i="18"/>
  <c r="V642" i="18"/>
  <c r="V335" i="18"/>
  <c r="V672" i="18"/>
  <c r="V544" i="18"/>
  <c r="V416" i="18"/>
  <c r="V280" i="18"/>
  <c r="V542" i="18"/>
  <c r="V246" i="18"/>
  <c r="V541" i="18"/>
  <c r="V197" i="18"/>
  <c r="V683" i="18"/>
  <c r="V826" i="18"/>
  <c r="V762" i="18"/>
  <c r="V698" i="18"/>
  <c r="V578" i="18"/>
  <c r="V418" i="18"/>
  <c r="V249" i="18"/>
  <c r="V640" i="18"/>
  <c r="V576" i="18"/>
  <c r="V512" i="18"/>
  <c r="V448" i="18"/>
  <c r="V384" i="18"/>
  <c r="V312" i="18"/>
  <c r="V224" i="18"/>
  <c r="V478" i="18"/>
  <c r="V326" i="18"/>
  <c r="V158" i="18"/>
  <c r="V629" i="18"/>
  <c r="V453" i="18"/>
  <c r="V285" i="18"/>
  <c r="V436" i="18"/>
  <c r="V754" i="18"/>
  <c r="V690" i="18"/>
  <c r="V562" i="18"/>
  <c r="V399" i="18"/>
  <c r="V226" i="18"/>
  <c r="V632" i="18"/>
  <c r="V568" i="18"/>
  <c r="V504" i="18"/>
  <c r="V440" i="18"/>
  <c r="V376" i="18"/>
  <c r="V304" i="18"/>
  <c r="V216" i="18"/>
  <c r="V470" i="18"/>
  <c r="V310" i="18"/>
  <c r="V605" i="18"/>
  <c r="V437" i="18"/>
  <c r="V261" i="18"/>
  <c r="V388" i="18"/>
  <c r="V850" i="18"/>
  <c r="V786" i="18"/>
  <c r="V722" i="18"/>
  <c r="V626" i="18"/>
  <c r="V482" i="18"/>
  <c r="V313" i="18"/>
  <c r="V143" i="18"/>
  <c r="V664" i="18"/>
  <c r="V600" i="18"/>
  <c r="V536" i="18"/>
  <c r="V472" i="18"/>
  <c r="V408" i="18"/>
  <c r="V344" i="18"/>
  <c r="V272" i="18"/>
  <c r="V160" i="18"/>
  <c r="V534" i="18"/>
  <c r="V390" i="18"/>
  <c r="V222" i="18"/>
  <c r="V517" i="18"/>
  <c r="V349" i="18"/>
  <c r="V181" i="18"/>
  <c r="V572" i="18"/>
  <c r="V491" i="18"/>
  <c r="V842" i="18"/>
  <c r="V778" i="18"/>
  <c r="V714" i="18"/>
  <c r="V610" i="18"/>
  <c r="V463" i="18"/>
  <c r="V290" i="18"/>
  <c r="V656" i="18"/>
  <c r="V592" i="18"/>
  <c r="V528" i="18"/>
  <c r="V464" i="18"/>
  <c r="V400" i="18"/>
  <c r="V336" i="18"/>
  <c r="V256" i="18"/>
  <c r="V144" i="18"/>
  <c r="V518" i="18"/>
  <c r="V374" i="18"/>
  <c r="V198" i="18"/>
  <c r="V669" i="18"/>
  <c r="V501" i="18"/>
  <c r="V325" i="18"/>
  <c r="V157" i="18"/>
  <c r="V556" i="18"/>
  <c r="V211" i="18"/>
  <c r="V248" i="18"/>
  <c r="V184" i="18"/>
  <c r="V494" i="18"/>
  <c r="V430" i="18"/>
  <c r="V366" i="18"/>
  <c r="V302" i="18"/>
  <c r="V238" i="18"/>
  <c r="V174" i="18"/>
  <c r="V685" i="18"/>
  <c r="V621" i="18"/>
  <c r="V557" i="18"/>
  <c r="V493" i="18"/>
  <c r="V429" i="18"/>
  <c r="V365" i="18"/>
  <c r="V301" i="18"/>
  <c r="V237" i="18"/>
  <c r="V173" i="18"/>
  <c r="V644" i="18"/>
  <c r="V516" i="18"/>
  <c r="V364" i="18"/>
  <c r="V643" i="18"/>
  <c r="V240" i="18"/>
  <c r="V176" i="18"/>
  <c r="V486" i="18"/>
  <c r="V422" i="18"/>
  <c r="V358" i="18"/>
  <c r="V294" i="18"/>
  <c r="V230" i="18"/>
  <c r="V166" i="18"/>
  <c r="V677" i="18"/>
  <c r="V613" i="18"/>
  <c r="V549" i="18"/>
  <c r="V485" i="18"/>
  <c r="V421" i="18"/>
  <c r="V357" i="18"/>
  <c r="V293" i="18"/>
  <c r="V229" i="18"/>
  <c r="V165" i="18"/>
  <c r="V636" i="18"/>
  <c r="V508" i="18"/>
  <c r="V324" i="18"/>
  <c r="V555" i="18"/>
  <c r="V406" i="18"/>
  <c r="V342" i="18"/>
  <c r="V278" i="18"/>
  <c r="V214" i="18"/>
  <c r="V150" i="18"/>
  <c r="V661" i="18"/>
  <c r="V597" i="18"/>
  <c r="V533" i="18"/>
  <c r="V469" i="18"/>
  <c r="V405" i="18"/>
  <c r="V341" i="18"/>
  <c r="V277" i="18"/>
  <c r="V213" i="18"/>
  <c r="V149" i="18"/>
  <c r="V620" i="18"/>
  <c r="V492" i="18"/>
  <c r="V244" i="18"/>
  <c r="V371" i="18"/>
  <c r="V152" i="18"/>
  <c r="V526" i="18"/>
  <c r="V462" i="18"/>
  <c r="V398" i="18"/>
  <c r="V334" i="18"/>
  <c r="V270" i="18"/>
  <c r="V206" i="18"/>
  <c r="V653" i="18"/>
  <c r="V589" i="18"/>
  <c r="V525" i="18"/>
  <c r="V461" i="18"/>
  <c r="V397" i="18"/>
  <c r="V333" i="18"/>
  <c r="V269" i="18"/>
  <c r="V205" i="18"/>
  <c r="V580" i="18"/>
  <c r="V452" i="18"/>
  <c r="V212" i="18"/>
  <c r="V307" i="18"/>
  <c r="V328" i="18"/>
  <c r="V264" i="18"/>
  <c r="V200" i="18"/>
  <c r="V510" i="18"/>
  <c r="V446" i="18"/>
  <c r="V382" i="18"/>
  <c r="V318" i="18"/>
  <c r="V254" i="18"/>
  <c r="V190" i="18"/>
  <c r="V637" i="18"/>
  <c r="V573" i="18"/>
  <c r="V509" i="18"/>
  <c r="V445" i="18"/>
  <c r="V381" i="18"/>
  <c r="V317" i="18"/>
  <c r="V253" i="18"/>
  <c r="V189" i="18"/>
  <c r="V564" i="18"/>
  <c r="V428" i="18"/>
  <c r="V147" i="18"/>
  <c r="V444" i="18"/>
  <c r="V380" i="18"/>
  <c r="V316" i="18"/>
  <c r="V236" i="18"/>
  <c r="V667" i="18"/>
  <c r="V531" i="18"/>
  <c r="V363" i="18"/>
  <c r="V179" i="18"/>
  <c r="V372" i="18"/>
  <c r="V308" i="18"/>
  <c r="V220" i="18"/>
  <c r="V659" i="18"/>
  <c r="V499" i="18"/>
  <c r="V339" i="18"/>
  <c r="V171" i="18"/>
  <c r="V676" i="18"/>
  <c r="V612" i="18"/>
  <c r="V548" i="18"/>
  <c r="V484" i="18"/>
  <c r="V420" i="18"/>
  <c r="V356" i="18"/>
  <c r="V292" i="18"/>
  <c r="V196" i="18"/>
  <c r="V627" i="18"/>
  <c r="V467" i="18"/>
  <c r="V299" i="18"/>
  <c r="V668" i="18"/>
  <c r="V604" i="18"/>
  <c r="V540" i="18"/>
  <c r="V476" i="18"/>
  <c r="V412" i="18"/>
  <c r="V348" i="18"/>
  <c r="V284" i="18"/>
  <c r="V180" i="18"/>
  <c r="V619" i="18"/>
  <c r="V435" i="18"/>
  <c r="V275" i="18"/>
  <c r="V660" i="18"/>
  <c r="V596" i="18"/>
  <c r="V532" i="18"/>
  <c r="V468" i="18"/>
  <c r="V404" i="18"/>
  <c r="V340" i="18"/>
  <c r="V276" i="18"/>
  <c r="V172" i="18"/>
  <c r="V595" i="18"/>
  <c r="V427" i="18"/>
  <c r="V243" i="18"/>
  <c r="V652" i="18"/>
  <c r="V588" i="18"/>
  <c r="V524" i="18"/>
  <c r="V460" i="18"/>
  <c r="V396" i="18"/>
  <c r="V332" i="18"/>
  <c r="V260" i="18"/>
  <c r="V156" i="18"/>
  <c r="V563" i="18"/>
  <c r="V403" i="18"/>
  <c r="V235" i="18"/>
  <c r="V228" i="18"/>
  <c r="V164" i="18"/>
  <c r="V675" i="18"/>
  <c r="V611" i="18"/>
  <c r="V547" i="18"/>
  <c r="V483" i="18"/>
  <c r="V419" i="18"/>
  <c r="V355" i="18"/>
  <c r="V291" i="18"/>
  <c r="V227" i="18"/>
  <c r="V163" i="18"/>
  <c r="V603" i="18"/>
  <c r="V539" i="18"/>
  <c r="V475" i="18"/>
  <c r="V411" i="18"/>
  <c r="V347" i="18"/>
  <c r="V283" i="18"/>
  <c r="V219" i="18"/>
  <c r="V155" i="18"/>
  <c r="V268" i="18"/>
  <c r="V204" i="18"/>
  <c r="V651" i="18"/>
  <c r="V587" i="18"/>
  <c r="V523" i="18"/>
  <c r="V459" i="18"/>
  <c r="V395" i="18"/>
  <c r="V331" i="18"/>
  <c r="V267" i="18"/>
  <c r="V203" i="18"/>
  <c r="V579" i="18"/>
  <c r="V515" i="18"/>
  <c r="V451" i="18"/>
  <c r="V387" i="18"/>
  <c r="V323" i="18"/>
  <c r="V259" i="18"/>
  <c r="V195" i="18"/>
  <c r="V252" i="18"/>
  <c r="V188" i="18"/>
  <c r="V635" i="18"/>
  <c r="V571" i="18"/>
  <c r="V507" i="18"/>
  <c r="V443" i="18"/>
  <c r="V379" i="18"/>
  <c r="V315" i="18"/>
  <c r="V251" i="18"/>
  <c r="V187" i="18"/>
  <c r="J7" i="17"/>
  <c r="M6" i="18" l="1"/>
  <c r="M7" i="18" s="1"/>
  <c r="V129" i="18"/>
  <c r="V121" i="18"/>
  <c r="V127" i="18"/>
  <c r="V130" i="18"/>
  <c r="V119" i="18"/>
  <c r="V135" i="18"/>
  <c r="V116" i="18"/>
  <c r="V132" i="18"/>
  <c r="V125" i="18"/>
  <c r="V136" i="18"/>
  <c r="V141" i="18"/>
  <c r="V118" i="18"/>
  <c r="V139" i="18"/>
  <c r="V142" i="18"/>
  <c r="V117" i="18"/>
  <c r="V140" i="18"/>
  <c r="V137" i="18"/>
  <c r="V124" i="18"/>
  <c r="V126" i="18"/>
  <c r="V134" i="18"/>
  <c r="V120" i="18"/>
  <c r="V133" i="18"/>
  <c r="V138" i="18"/>
  <c r="V128" i="18"/>
  <c r="V131" i="18"/>
  <c r="V123" i="18"/>
  <c r="K120" i="18" a="1"/>
  <c r="K120" i="18" s="1"/>
  <c r="M120" i="18" s="1"/>
  <c r="K128" i="18" a="1"/>
  <c r="K128" i="18" s="1"/>
  <c r="M128" i="18" s="1"/>
  <c r="K136" i="18" a="1"/>
  <c r="K136" i="18" s="1"/>
  <c r="M136" i="18" s="1"/>
  <c r="K141" i="18" a="1"/>
  <c r="K141" i="18" s="1"/>
  <c r="M141" i="18" s="1"/>
  <c r="K134" i="18" a="1"/>
  <c r="K134" i="18" s="1"/>
  <c r="M134" i="18" s="1"/>
  <c r="K121" i="18" a="1"/>
  <c r="K121" i="18" s="1"/>
  <c r="M121" i="18" s="1"/>
  <c r="K129" i="18" a="1"/>
  <c r="K129" i="18" s="1"/>
  <c r="M129" i="18" s="1"/>
  <c r="K137" i="18" a="1"/>
  <c r="K137" i="18" s="1"/>
  <c r="M137" i="18" s="1"/>
  <c r="K133" i="18" a="1"/>
  <c r="K133" i="18" s="1"/>
  <c r="M133" i="18" s="1"/>
  <c r="K122" i="18" a="1"/>
  <c r="K122" i="18" s="1"/>
  <c r="M122" i="18" s="1"/>
  <c r="K130" i="18" a="1"/>
  <c r="K130" i="18" s="1"/>
  <c r="M130" i="18" s="1"/>
  <c r="K138" i="18" a="1"/>
  <c r="K138" i="18" s="1"/>
  <c r="M138" i="18" s="1"/>
  <c r="K117" i="18" a="1"/>
  <c r="K117" i="18" s="1"/>
  <c r="M117" i="18" s="1"/>
  <c r="K126" i="18" a="1"/>
  <c r="K126" i="18" s="1"/>
  <c r="M126" i="18" s="1"/>
  <c r="K119" i="18" a="1"/>
  <c r="K119" i="18" s="1"/>
  <c r="M119" i="18" s="1"/>
  <c r="K123" i="18" a="1"/>
  <c r="K123" i="18" s="1"/>
  <c r="M123" i="18" s="1"/>
  <c r="K131" i="18" a="1"/>
  <c r="K131" i="18" s="1"/>
  <c r="M131" i="18" s="1"/>
  <c r="K139" i="18" a="1"/>
  <c r="K139" i="18" s="1"/>
  <c r="M139" i="18" s="1"/>
  <c r="K125" i="18" a="1"/>
  <c r="K125" i="18" s="1"/>
  <c r="M125" i="18" s="1"/>
  <c r="K118" i="18" a="1"/>
  <c r="K118" i="18" s="1"/>
  <c r="M118" i="18" s="1"/>
  <c r="K127" i="18" a="1"/>
  <c r="K127" i="18" s="1"/>
  <c r="M127" i="18" s="1"/>
  <c r="K135" i="18" a="1"/>
  <c r="K135" i="18" s="1"/>
  <c r="M135" i="18" s="1"/>
  <c r="K116" i="18" a="1"/>
  <c r="K116" i="18" s="1"/>
  <c r="M116" i="18" s="1"/>
  <c r="K124" i="18" a="1"/>
  <c r="K124" i="18" s="1"/>
  <c r="M124" i="18" s="1"/>
  <c r="K132" i="18" a="1"/>
  <c r="K132" i="18" s="1"/>
  <c r="M132" i="18" s="1"/>
  <c r="K140" i="18" a="1"/>
  <c r="K140" i="18" s="1"/>
  <c r="M140" i="18" s="1"/>
  <c r="K142" i="18" a="1"/>
  <c r="K142" i="18" s="1"/>
  <c r="M142" i="18" s="1"/>
  <c r="V35" i="18"/>
  <c r="K57" i="18" a="1"/>
  <c r="K57" i="18" s="1"/>
  <c r="M57" i="18" s="1"/>
  <c r="K65" i="18" a="1"/>
  <c r="K65" i="18" s="1"/>
  <c r="M65" i="18" s="1"/>
  <c r="K73" i="18" a="1"/>
  <c r="K73" i="18" s="1"/>
  <c r="M73" i="18" s="1"/>
  <c r="K81" i="18" a="1"/>
  <c r="K81" i="18" s="1"/>
  <c r="M81" i="18" s="1"/>
  <c r="K89" i="18" a="1"/>
  <c r="K89" i="18" s="1"/>
  <c r="M89" i="18" s="1"/>
  <c r="K97" i="18" a="1"/>
  <c r="K97" i="18" s="1"/>
  <c r="M97" i="18" s="1"/>
  <c r="K105" i="18" a="1"/>
  <c r="K105" i="18" s="1"/>
  <c r="M105" i="18" s="1"/>
  <c r="K113" i="18" a="1"/>
  <c r="K113" i="18" s="1"/>
  <c r="M113" i="18" s="1"/>
  <c r="K88" i="18" a="1"/>
  <c r="K88" i="18" s="1"/>
  <c r="M88" i="18" s="1"/>
  <c r="K50" i="18" a="1"/>
  <c r="K50" i="18" s="1"/>
  <c r="M50" i="18" s="1"/>
  <c r="K58" i="18" a="1"/>
  <c r="K58" i="18" s="1"/>
  <c r="M58" i="18" s="1"/>
  <c r="K66" i="18" a="1"/>
  <c r="K66" i="18" s="1"/>
  <c r="M66" i="18" s="1"/>
  <c r="K74" i="18" a="1"/>
  <c r="K74" i="18" s="1"/>
  <c r="M74" i="18" s="1"/>
  <c r="K82" i="18" a="1"/>
  <c r="K82" i="18" s="1"/>
  <c r="M82" i="18" s="1"/>
  <c r="K90" i="18" a="1"/>
  <c r="K90" i="18" s="1"/>
  <c r="M90" i="18" s="1"/>
  <c r="K98" i="18" a="1"/>
  <c r="K98" i="18" s="1"/>
  <c r="M98" i="18" s="1"/>
  <c r="K106" i="18" a="1"/>
  <c r="K106" i="18" s="1"/>
  <c r="M106" i="18" s="1"/>
  <c r="K114" i="18" a="1"/>
  <c r="K114" i="18" s="1"/>
  <c r="M114" i="18" s="1"/>
  <c r="K104" i="18" a="1"/>
  <c r="K104" i="18" s="1"/>
  <c r="M104" i="18" s="1"/>
  <c r="K51" i="18" a="1"/>
  <c r="K51" i="18" s="1"/>
  <c r="M51" i="18" s="1"/>
  <c r="K59" i="18" a="1"/>
  <c r="K59" i="18" s="1"/>
  <c r="M59" i="18" s="1"/>
  <c r="K67" i="18" a="1"/>
  <c r="K67" i="18" s="1"/>
  <c r="M67" i="18" s="1"/>
  <c r="K75" i="18" a="1"/>
  <c r="K75" i="18" s="1"/>
  <c r="M75" i="18" s="1"/>
  <c r="K83" i="18" a="1"/>
  <c r="K83" i="18" s="1"/>
  <c r="M83" i="18" s="1"/>
  <c r="K91" i="18" a="1"/>
  <c r="K91" i="18" s="1"/>
  <c r="M91" i="18" s="1"/>
  <c r="K99" i="18" a="1"/>
  <c r="K99" i="18" s="1"/>
  <c r="M99" i="18" s="1"/>
  <c r="K107" i="18" a="1"/>
  <c r="K107" i="18" s="1"/>
  <c r="M107" i="18" s="1"/>
  <c r="K115" i="18" a="1"/>
  <c r="K115" i="18" s="1"/>
  <c r="M115" i="18" s="1"/>
  <c r="K56" i="18" a="1"/>
  <c r="K56" i="18" s="1"/>
  <c r="M56" i="18" s="1"/>
  <c r="K52" i="18" a="1"/>
  <c r="K52" i="18" s="1"/>
  <c r="M52" i="18" s="1"/>
  <c r="K60" i="18" a="1"/>
  <c r="K60" i="18" s="1"/>
  <c r="M60" i="18" s="1"/>
  <c r="K68" i="18" a="1"/>
  <c r="K68" i="18" s="1"/>
  <c r="M68" i="18" s="1"/>
  <c r="K76" i="18" a="1"/>
  <c r="K76" i="18" s="1"/>
  <c r="M76" i="18" s="1"/>
  <c r="K84" i="18" a="1"/>
  <c r="K84" i="18" s="1"/>
  <c r="M84" i="18" s="1"/>
  <c r="K92" i="18" a="1"/>
  <c r="K92" i="18" s="1"/>
  <c r="M92" i="18" s="1"/>
  <c r="K100" i="18" a="1"/>
  <c r="K100" i="18" s="1"/>
  <c r="M100" i="18" s="1"/>
  <c r="K108" i="18" a="1"/>
  <c r="K108" i="18" s="1"/>
  <c r="M108" i="18" s="1"/>
  <c r="K96" i="18" a="1"/>
  <c r="K96" i="18" s="1"/>
  <c r="M96" i="18" s="1"/>
  <c r="K53" i="18" a="1"/>
  <c r="K53" i="18" s="1"/>
  <c r="M53" i="18" s="1"/>
  <c r="K61" i="18" a="1"/>
  <c r="K61" i="18" s="1"/>
  <c r="M61" i="18" s="1"/>
  <c r="K69" i="18" a="1"/>
  <c r="K69" i="18" s="1"/>
  <c r="M69" i="18" s="1"/>
  <c r="K77" i="18" a="1"/>
  <c r="K77" i="18" s="1"/>
  <c r="M77" i="18" s="1"/>
  <c r="K85" i="18" a="1"/>
  <c r="K85" i="18" s="1"/>
  <c r="M85" i="18" s="1"/>
  <c r="K93" i="18" a="1"/>
  <c r="K93" i="18" s="1"/>
  <c r="M93" i="18" s="1"/>
  <c r="K101" i="18" a="1"/>
  <c r="K101" i="18" s="1"/>
  <c r="M101" i="18" s="1"/>
  <c r="K109" i="18" a="1"/>
  <c r="K109" i="18" s="1"/>
  <c r="M109" i="18" s="1"/>
  <c r="K64" i="18" a="1"/>
  <c r="K64" i="18" s="1"/>
  <c r="M64" i="18" s="1"/>
  <c r="K54" i="18" a="1"/>
  <c r="K54" i="18" s="1"/>
  <c r="M54" i="18" s="1"/>
  <c r="K62" i="18" a="1"/>
  <c r="K62" i="18" s="1"/>
  <c r="M62" i="18" s="1"/>
  <c r="K70" i="18" a="1"/>
  <c r="K70" i="18" s="1"/>
  <c r="M70" i="18" s="1"/>
  <c r="K78" i="18" a="1"/>
  <c r="K78" i="18" s="1"/>
  <c r="M78" i="18" s="1"/>
  <c r="K86" i="18" a="1"/>
  <c r="K86" i="18" s="1"/>
  <c r="M86" i="18" s="1"/>
  <c r="K94" i="18" a="1"/>
  <c r="K94" i="18" s="1"/>
  <c r="M94" i="18" s="1"/>
  <c r="K102" i="18" a="1"/>
  <c r="K102" i="18" s="1"/>
  <c r="M102" i="18" s="1"/>
  <c r="K110" i="18" a="1"/>
  <c r="K110" i="18" s="1"/>
  <c r="M110" i="18" s="1"/>
  <c r="K72" i="18" a="1"/>
  <c r="K72" i="18" s="1"/>
  <c r="M72" i="18" s="1"/>
  <c r="K112" i="18" a="1"/>
  <c r="K112" i="18" s="1"/>
  <c r="M112" i="18" s="1"/>
  <c r="K55" i="18" a="1"/>
  <c r="K55" i="18" s="1"/>
  <c r="M55" i="18" s="1"/>
  <c r="K63" i="18" a="1"/>
  <c r="K63" i="18" s="1"/>
  <c r="M63" i="18" s="1"/>
  <c r="K71" i="18" a="1"/>
  <c r="K71" i="18" s="1"/>
  <c r="M71" i="18" s="1"/>
  <c r="K79" i="18" a="1"/>
  <c r="K79" i="18" s="1"/>
  <c r="M79" i="18" s="1"/>
  <c r="K87" i="18" a="1"/>
  <c r="K87" i="18" s="1"/>
  <c r="M87" i="18" s="1"/>
  <c r="K95" i="18" a="1"/>
  <c r="K95" i="18" s="1"/>
  <c r="M95" i="18" s="1"/>
  <c r="K103" i="18" a="1"/>
  <c r="K103" i="18" s="1"/>
  <c r="M103" i="18" s="1"/>
  <c r="K111" i="18" a="1"/>
  <c r="K111" i="18" s="1"/>
  <c r="M111" i="18" s="1"/>
  <c r="K80" i="18" a="1"/>
  <c r="K80" i="18" s="1"/>
  <c r="M80" i="18" s="1"/>
  <c r="V59" i="18"/>
  <c r="V97" i="18"/>
  <c r="K48" i="18" a="1"/>
  <c r="K48" i="18" s="1"/>
  <c r="M48" i="18" s="1"/>
  <c r="V89" i="18"/>
  <c r="V79" i="18"/>
  <c r="V104" i="18"/>
  <c r="V77" i="18"/>
  <c r="V69" i="18"/>
  <c r="V83" i="18"/>
  <c r="V100" i="18"/>
  <c r="V95" i="18"/>
  <c r="V52" i="18"/>
  <c r="K49" i="18" a="1"/>
  <c r="K49" i="18" s="1"/>
  <c r="M49" i="18" s="1"/>
  <c r="V76" i="18"/>
  <c r="V63" i="18"/>
  <c r="V60" i="18"/>
  <c r="V84" i="18"/>
  <c r="V108" i="18"/>
  <c r="V78" i="18"/>
  <c r="V88" i="18"/>
  <c r="V86" i="18"/>
  <c r="V96" i="18"/>
  <c r="V57" i="18"/>
  <c r="V71" i="18"/>
  <c r="V70" i="18"/>
  <c r="V103" i="18"/>
  <c r="V111" i="18"/>
  <c r="V72" i="18"/>
  <c r="V110" i="18"/>
  <c r="V82" i="18"/>
  <c r="V51" i="18"/>
  <c r="V115" i="18"/>
  <c r="V93" i="18"/>
  <c r="V62" i="18"/>
  <c r="V54" i="18"/>
  <c r="V81" i="18"/>
  <c r="V49" i="18"/>
  <c r="V113" i="18"/>
  <c r="V68" i="18"/>
  <c r="V101" i="18"/>
  <c r="V58" i="18"/>
  <c r="V50" i="18"/>
  <c r="V74" i="18"/>
  <c r="V92" i="18"/>
  <c r="V87" i="18"/>
  <c r="V91" i="18"/>
  <c r="V85" i="18"/>
  <c r="V53" i="18"/>
  <c r="V48" i="18"/>
  <c r="V109" i="18"/>
  <c r="V98" i="18"/>
  <c r="V94" i="18"/>
  <c r="V61" i="18"/>
  <c r="V65" i="18"/>
  <c r="V66" i="18"/>
  <c r="V64" i="18"/>
  <c r="V114" i="18"/>
  <c r="V55" i="18"/>
  <c r="V75" i="18"/>
  <c r="V90" i="18"/>
  <c r="V67" i="18"/>
  <c r="V99" i="18"/>
  <c r="V107" i="18"/>
  <c r="V102" i="18"/>
  <c r="V112" i="18"/>
  <c r="V56" i="18"/>
  <c r="V80" i="18"/>
  <c r="V106" i="18"/>
  <c r="V105" i="18"/>
  <c r="V73" i="18"/>
  <c r="K35" i="18" a="1"/>
  <c r="V21" i="18"/>
  <c r="K33" i="18" a="1"/>
  <c r="V39" i="18"/>
  <c r="K25" i="18" a="1"/>
  <c r="K25" i="18" s="1"/>
  <c r="M25" i="18" s="1"/>
  <c r="K37" i="18" a="1"/>
  <c r="K19" i="18" a="1"/>
  <c r="K40" i="18" a="1"/>
  <c r="K40" i="18" s="1"/>
  <c r="M40" i="18" s="1"/>
  <c r="V26" i="18"/>
  <c r="V17" i="18"/>
  <c r="V38" i="18"/>
  <c r="V44" i="18"/>
  <c r="K16" i="18" a="1"/>
  <c r="V33" i="18"/>
  <c r="K27" i="18" a="1"/>
  <c r="V19" i="18"/>
  <c r="K17" i="18" a="1"/>
  <c r="K17" i="18" s="1"/>
  <c r="M17" i="18" s="1"/>
  <c r="K29" i="18" a="1"/>
  <c r="K34" i="18" a="1"/>
  <c r="K34" i="18" s="1"/>
  <c r="M34" i="18" s="1"/>
  <c r="K47" i="18" a="1"/>
  <c r="V47" i="18"/>
  <c r="V34" i="18"/>
  <c r="V30" i="18"/>
  <c r="V36" i="18"/>
  <c r="V18" i="18"/>
  <c r="K41" i="18" a="1"/>
  <c r="K41" i="18" s="1"/>
  <c r="M41" i="18" s="1"/>
  <c r="V46" i="18"/>
  <c r="K31" i="18" a="1"/>
  <c r="K21" i="18" a="1"/>
  <c r="K26" i="18" a="1"/>
  <c r="K39" i="18" a="1"/>
  <c r="V25" i="18"/>
  <c r="V15" i="18"/>
  <c r="V22" i="18"/>
  <c r="V28" i="18"/>
  <c r="K30" i="18" a="1"/>
  <c r="K30" i="18" s="1"/>
  <c r="V27" i="18"/>
  <c r="K22" i="18" a="1"/>
  <c r="V31" i="18"/>
  <c r="K23" i="18" a="1"/>
  <c r="K36" i="18" a="1"/>
  <c r="K36" i="18" s="1"/>
  <c r="M36" i="18" s="1"/>
  <c r="K18" i="18" a="1"/>
  <c r="K18" i="18" s="1"/>
  <c r="M18" i="18" s="1"/>
  <c r="K43" i="18" a="1"/>
  <c r="V42" i="18"/>
  <c r="V40" i="18"/>
  <c r="V45" i="18"/>
  <c r="V20" i="18"/>
  <c r="V16" i="18"/>
  <c r="V12" i="18"/>
  <c r="K32" i="18" a="1"/>
  <c r="K15" i="18" a="1"/>
  <c r="K28" i="18" a="1"/>
  <c r="J14" i="18"/>
  <c r="V11" i="18" s="1"/>
  <c r="K46" i="18" a="1"/>
  <c r="K46" i="18" s="1"/>
  <c r="M46" i="18" s="1"/>
  <c r="V23" i="18"/>
  <c r="V32" i="18"/>
  <c r="V37" i="18"/>
  <c r="V43" i="18"/>
  <c r="K42" i="18" a="1"/>
  <c r="K42" i="18" s="1"/>
  <c r="M42" i="18" s="1"/>
  <c r="K24" i="18" a="1"/>
  <c r="K24" i="18" s="1"/>
  <c r="M24" i="18" s="1"/>
  <c r="K38" i="18" a="1"/>
  <c r="K38" i="18" s="1"/>
  <c r="K20" i="18" a="1"/>
  <c r="K44" i="18" a="1"/>
  <c r="K44" i="18" s="1"/>
  <c r="K45" i="18" a="1"/>
  <c r="K45" i="18" s="1"/>
  <c r="V41" i="18"/>
  <c r="V24" i="18"/>
  <c r="V29" i="18"/>
  <c r="F58" i="18" a="1"/>
  <c r="F66" i="18" a="1"/>
  <c r="F74" i="18" a="1"/>
  <c r="F74" i="18" s="1"/>
  <c r="H74" i="18" s="1"/>
  <c r="F82" i="18" a="1"/>
  <c r="F82" i="18" s="1"/>
  <c r="H82" i="18" s="1"/>
  <c r="F90" i="18" a="1"/>
  <c r="F90" i="18" s="1"/>
  <c r="H90" i="18" s="1"/>
  <c r="F98" i="18" a="1"/>
  <c r="F106" i="18" a="1"/>
  <c r="F106" i="18" s="1"/>
  <c r="H106" i="18" s="1"/>
  <c r="F114" i="18" a="1"/>
  <c r="F114" i="18" s="1"/>
  <c r="H114" i="18" s="1"/>
  <c r="F122" i="18" a="1"/>
  <c r="F130" i="18" a="1"/>
  <c r="F138" i="18" a="1"/>
  <c r="F146" i="18" a="1"/>
  <c r="F154" i="18" a="1"/>
  <c r="F162" i="18" a="1"/>
  <c r="F162" i="18" s="1"/>
  <c r="H162" i="18" s="1"/>
  <c r="F170" i="18" a="1"/>
  <c r="F178" i="18" a="1"/>
  <c r="F178" i="18" s="1"/>
  <c r="H178" i="18" s="1"/>
  <c r="F186" i="18" a="1"/>
  <c r="F194" i="18" a="1"/>
  <c r="F202" i="18" a="1"/>
  <c r="F210" i="18" a="1"/>
  <c r="F218" i="18" a="1"/>
  <c r="F226" i="18" a="1"/>
  <c r="F234" i="18" a="1"/>
  <c r="F242" i="18" a="1"/>
  <c r="F250" i="18" a="1"/>
  <c r="F258" i="18" a="1"/>
  <c r="F266" i="18" a="1"/>
  <c r="F274" i="18" a="1"/>
  <c r="F282" i="18" a="1"/>
  <c r="F282" i="18" s="1"/>
  <c r="H282" i="18" s="1"/>
  <c r="F290" i="18" a="1"/>
  <c r="F298" i="18" a="1"/>
  <c r="F306" i="18" a="1"/>
  <c r="F314" i="18" a="1"/>
  <c r="F322" i="18" a="1"/>
  <c r="F330" i="18" a="1"/>
  <c r="F338" i="18" a="1"/>
  <c r="F346" i="18" a="1"/>
  <c r="F354" i="18" a="1"/>
  <c r="F354" i="18" s="1"/>
  <c r="H354" i="18" s="1"/>
  <c r="F362" i="18" a="1"/>
  <c r="F362" i="18" s="1"/>
  <c r="H362" i="18" s="1"/>
  <c r="F96" i="18" a="1"/>
  <c r="F96" i="18" s="1"/>
  <c r="H96" i="18" s="1"/>
  <c r="F144" i="18" a="1"/>
  <c r="F144" i="18" s="1"/>
  <c r="H144" i="18" s="1"/>
  <c r="F192" i="18" a="1"/>
  <c r="F192" i="18" s="1"/>
  <c r="H192" i="18" s="1"/>
  <c r="F232" i="18" a="1"/>
  <c r="F288" i="18" a="1"/>
  <c r="F288" i="18" s="1"/>
  <c r="H288" i="18" s="1"/>
  <c r="F320" i="18" a="1"/>
  <c r="F59" i="18" a="1"/>
  <c r="F59" i="18" s="1"/>
  <c r="H59" i="18" s="1"/>
  <c r="F67" i="18" a="1"/>
  <c r="F75" i="18" a="1"/>
  <c r="F75" i="18" s="1"/>
  <c r="H75" i="18" s="1"/>
  <c r="F83" i="18" a="1"/>
  <c r="F91" i="18" a="1"/>
  <c r="F99" i="18" a="1"/>
  <c r="F107" i="18" a="1"/>
  <c r="F115" i="18" a="1"/>
  <c r="F115" i="18" s="1"/>
  <c r="H115" i="18" s="1"/>
  <c r="F123" i="18" a="1"/>
  <c r="F123" i="18" s="1"/>
  <c r="H123" i="18" s="1"/>
  <c r="F131" i="18" a="1"/>
  <c r="F131" i="18" s="1"/>
  <c r="H131" i="18" s="1"/>
  <c r="F139" i="18" a="1"/>
  <c r="F147" i="18" a="1"/>
  <c r="F155" i="18" a="1"/>
  <c r="F163" i="18" a="1"/>
  <c r="F171" i="18" a="1"/>
  <c r="F171" i="18" s="1"/>
  <c r="H171" i="18" s="1"/>
  <c r="F179" i="18" a="1"/>
  <c r="F187" i="18" a="1"/>
  <c r="F187" i="18" s="1"/>
  <c r="H187" i="18" s="1"/>
  <c r="F195" i="18" a="1"/>
  <c r="F195" i="18" s="1"/>
  <c r="H195" i="18" s="1"/>
  <c r="F203" i="18" a="1"/>
  <c r="F203" i="18" s="1"/>
  <c r="H203" i="18" s="1"/>
  <c r="F211" i="18" a="1"/>
  <c r="F211" i="18" s="1"/>
  <c r="H211" i="18" s="1"/>
  <c r="F219" i="18" a="1"/>
  <c r="F219" i="18" s="1"/>
  <c r="H219" i="18" s="1"/>
  <c r="F227" i="18" a="1"/>
  <c r="F235" i="18" a="1"/>
  <c r="F243" i="18" a="1"/>
  <c r="F251" i="18" a="1"/>
  <c r="F251" i="18" s="1"/>
  <c r="H251" i="18" s="1"/>
  <c r="F259" i="18" a="1"/>
  <c r="F267" i="18" a="1"/>
  <c r="F275" i="18" a="1"/>
  <c r="F275" i="18" s="1"/>
  <c r="H275" i="18" s="1"/>
  <c r="F283" i="18" a="1"/>
  <c r="F283" i="18" s="1"/>
  <c r="H283" i="18" s="1"/>
  <c r="F291" i="18" a="1"/>
  <c r="F299" i="18" a="1"/>
  <c r="F307" i="18" a="1"/>
  <c r="F307" i="18" s="1"/>
  <c r="H307" i="18" s="1"/>
  <c r="F315" i="18" a="1"/>
  <c r="F323" i="18" a="1"/>
  <c r="F331" i="18" a="1"/>
  <c r="F339" i="18" a="1"/>
  <c r="F347" i="18" a="1"/>
  <c r="F355" i="18" a="1"/>
  <c r="F363" i="18" a="1"/>
  <c r="F80" i="18" a="1"/>
  <c r="F60" i="18" a="1"/>
  <c r="F68" i="18" a="1"/>
  <c r="F76" i="18" a="1"/>
  <c r="F76" i="18" s="1"/>
  <c r="H76" i="18" s="1"/>
  <c r="F84" i="18" a="1"/>
  <c r="F92" i="18" a="1"/>
  <c r="F100" i="18" a="1"/>
  <c r="F100" i="18" s="1"/>
  <c r="H100" i="18" s="1"/>
  <c r="F108" i="18" a="1"/>
  <c r="F116" i="18" a="1"/>
  <c r="F124" i="18" a="1"/>
  <c r="F124" i="18" s="1"/>
  <c r="H124" i="18" s="1"/>
  <c r="F132" i="18" a="1"/>
  <c r="F140" i="18" a="1"/>
  <c r="F140" i="18" s="1"/>
  <c r="H140" i="18" s="1"/>
  <c r="F148" i="18" a="1"/>
  <c r="F148" i="18" s="1"/>
  <c r="H148" i="18" s="1"/>
  <c r="F156" i="18" a="1"/>
  <c r="F164" i="18" a="1"/>
  <c r="F164" i="18" s="1"/>
  <c r="H164" i="18" s="1"/>
  <c r="F172" i="18" a="1"/>
  <c r="F180" i="18" a="1"/>
  <c r="F180" i="18" s="1"/>
  <c r="H180" i="18" s="1"/>
  <c r="F188" i="18" a="1"/>
  <c r="F196" i="18" a="1"/>
  <c r="F204" i="18" a="1"/>
  <c r="F204" i="18" s="1"/>
  <c r="H204" i="18" s="1"/>
  <c r="F212" i="18" a="1"/>
  <c r="F212" i="18" s="1"/>
  <c r="H212" i="18" s="1"/>
  <c r="F220" i="18" a="1"/>
  <c r="F220" i="18" s="1"/>
  <c r="H220" i="18" s="1"/>
  <c r="F228" i="18" a="1"/>
  <c r="F228" i="18" s="1"/>
  <c r="H228" i="18" s="1"/>
  <c r="F236" i="18" a="1"/>
  <c r="F244" i="18" a="1"/>
  <c r="F244" i="18" s="1"/>
  <c r="H244" i="18" s="1"/>
  <c r="F252" i="18" a="1"/>
  <c r="F252" i="18" s="1"/>
  <c r="H252" i="18" s="1"/>
  <c r="F260" i="18" a="1"/>
  <c r="F260" i="18" s="1"/>
  <c r="H260" i="18" s="1"/>
  <c r="F268" i="18" a="1"/>
  <c r="F268" i="18" s="1"/>
  <c r="H268" i="18" s="1"/>
  <c r="F276" i="18" a="1"/>
  <c r="F276" i="18" s="1"/>
  <c r="H276" i="18" s="1"/>
  <c r="F284" i="18" a="1"/>
  <c r="F292" i="18" a="1"/>
  <c r="F292" i="18" s="1"/>
  <c r="H292" i="18" s="1"/>
  <c r="F300" i="18" a="1"/>
  <c r="F308" i="18" a="1"/>
  <c r="F316" i="18" a="1"/>
  <c r="F324" i="18" a="1"/>
  <c r="F332" i="18" a="1"/>
  <c r="F340" i="18" a="1"/>
  <c r="F348" i="18" a="1"/>
  <c r="F356" i="18" a="1"/>
  <c r="F364" i="18" a="1"/>
  <c r="F364" i="18" s="1"/>
  <c r="H364" i="18" s="1"/>
  <c r="F72" i="18" a="1"/>
  <c r="F72" i="18" s="1"/>
  <c r="H72" i="18" s="1"/>
  <c r="F136" i="18" a="1"/>
  <c r="F136" i="18" s="1"/>
  <c r="H136" i="18" s="1"/>
  <c r="F184" i="18" a="1"/>
  <c r="F240" i="18" a="1"/>
  <c r="F296" i="18" a="1"/>
  <c r="F296" i="18" s="1"/>
  <c r="H296" i="18" s="1"/>
  <c r="F344" i="18" a="1"/>
  <c r="F61" i="18" a="1"/>
  <c r="F61" i="18" s="1"/>
  <c r="H61" i="18" s="1"/>
  <c r="F69" i="18" a="1"/>
  <c r="F77" i="18" a="1"/>
  <c r="F77" i="18" s="1"/>
  <c r="H77" i="18" s="1"/>
  <c r="F85" i="18" a="1"/>
  <c r="F85" i="18" s="1"/>
  <c r="H85" i="18" s="1"/>
  <c r="F93" i="18" a="1"/>
  <c r="F101" i="18" a="1"/>
  <c r="F101" i="18" s="1"/>
  <c r="H101" i="18" s="1"/>
  <c r="F109" i="18" a="1"/>
  <c r="F117" i="18" a="1"/>
  <c r="F125" i="18" a="1"/>
  <c r="F133" i="18" a="1"/>
  <c r="F141" i="18" a="1"/>
  <c r="F141" i="18" s="1"/>
  <c r="H141" i="18" s="1"/>
  <c r="F149" i="18" a="1"/>
  <c r="F157" i="18" a="1"/>
  <c r="F165" i="18" a="1"/>
  <c r="F173" i="18" a="1"/>
  <c r="F181" i="18" a="1"/>
  <c r="F181" i="18" s="1"/>
  <c r="H181" i="18" s="1"/>
  <c r="F189" i="18" a="1"/>
  <c r="F197" i="18" a="1"/>
  <c r="F205" i="18" a="1"/>
  <c r="F213" i="18" a="1"/>
  <c r="F213" i="18" s="1"/>
  <c r="H213" i="18" s="1"/>
  <c r="F221" i="18" a="1"/>
  <c r="F229" i="18" a="1"/>
  <c r="F237" i="18" a="1"/>
  <c r="F245" i="18" a="1"/>
  <c r="F253" i="18" a="1"/>
  <c r="F261" i="18" a="1"/>
  <c r="F269" i="18" a="1"/>
  <c r="F277" i="18" a="1"/>
  <c r="F277" i="18" s="1"/>
  <c r="H277" i="18" s="1"/>
  <c r="F285" i="18" a="1"/>
  <c r="F285" i="18" s="1"/>
  <c r="H285" i="18" s="1"/>
  <c r="F293" i="18" a="1"/>
  <c r="F293" i="18" s="1"/>
  <c r="H293" i="18" s="1"/>
  <c r="F301" i="18" a="1"/>
  <c r="F309" i="18" a="1"/>
  <c r="F317" i="18" a="1"/>
  <c r="F325" i="18" a="1"/>
  <c r="F333" i="18" a="1"/>
  <c r="F341" i="18" a="1"/>
  <c r="F349" i="18" a="1"/>
  <c r="F349" i="18" s="1"/>
  <c r="H349" i="18" s="1"/>
  <c r="F357" i="18" a="1"/>
  <c r="F365" i="18" a="1"/>
  <c r="F208" i="18" a="1"/>
  <c r="F62" i="18" a="1"/>
  <c r="F70" i="18" a="1"/>
  <c r="F70" i="18" s="1"/>
  <c r="H70" i="18" s="1"/>
  <c r="F78" i="18" a="1"/>
  <c r="F86" i="18" a="1"/>
  <c r="F86" i="18" s="1"/>
  <c r="H86" i="18" s="1"/>
  <c r="F94" i="18" a="1"/>
  <c r="F94" i="18" s="1"/>
  <c r="H94" i="18" s="1"/>
  <c r="F102" i="18" a="1"/>
  <c r="F110" i="18" a="1"/>
  <c r="F110" i="18" s="1"/>
  <c r="H110" i="18" s="1"/>
  <c r="F118" i="18" a="1"/>
  <c r="F126" i="18" a="1"/>
  <c r="F134" i="18" a="1"/>
  <c r="F142" i="18" a="1"/>
  <c r="F150" i="18" a="1"/>
  <c r="F158" i="18" a="1"/>
  <c r="F158" i="18" s="1"/>
  <c r="H158" i="18" s="1"/>
  <c r="F166" i="18" a="1"/>
  <c r="F166" i="18" s="1"/>
  <c r="H166" i="18" s="1"/>
  <c r="F174" i="18" a="1"/>
  <c r="F182" i="18" a="1"/>
  <c r="F182" i="18" s="1"/>
  <c r="H182" i="18" s="1"/>
  <c r="F190" i="18" a="1"/>
  <c r="F198" i="18" a="1"/>
  <c r="F198" i="18" s="1"/>
  <c r="H198" i="18" s="1"/>
  <c r="F206" i="18" a="1"/>
  <c r="F214" i="18" a="1"/>
  <c r="F214" i="18" s="1"/>
  <c r="H214" i="18" s="1"/>
  <c r="F222" i="18" a="1"/>
  <c r="F222" i="18" s="1"/>
  <c r="H222" i="18" s="1"/>
  <c r="F230" i="18" a="1"/>
  <c r="F230" i="18" s="1"/>
  <c r="H230" i="18" s="1"/>
  <c r="F238" i="18" a="1"/>
  <c r="F246" i="18" a="1"/>
  <c r="F254" i="18" a="1"/>
  <c r="F262" i="18" a="1"/>
  <c r="F262" i="18" s="1"/>
  <c r="H262" i="18" s="1"/>
  <c r="F270" i="18" a="1"/>
  <c r="F270" i="18" s="1"/>
  <c r="H270" i="18" s="1"/>
  <c r="F278" i="18" a="1"/>
  <c r="F286" i="18" a="1"/>
  <c r="F286" i="18" s="1"/>
  <c r="H286" i="18" s="1"/>
  <c r="F294" i="18" a="1"/>
  <c r="F302" i="18" a="1"/>
  <c r="F310" i="18" a="1"/>
  <c r="F310" i="18" s="1"/>
  <c r="H310" i="18" s="1"/>
  <c r="F318" i="18" a="1"/>
  <c r="F326" i="18" a="1"/>
  <c r="F334" i="18" a="1"/>
  <c r="F342" i="18" a="1"/>
  <c r="F350" i="18" a="1"/>
  <c r="F350" i="18" s="1"/>
  <c r="H350" i="18" s="1"/>
  <c r="F358" i="18" a="1"/>
  <c r="F358" i="18" s="1"/>
  <c r="H358" i="18" s="1"/>
  <c r="F64" i="18" a="1"/>
  <c r="F104" i="18" a="1"/>
  <c r="F128" i="18" a="1"/>
  <c r="F128" i="18" s="1"/>
  <c r="H128" i="18" s="1"/>
  <c r="F160" i="18" a="1"/>
  <c r="F176" i="18" a="1"/>
  <c r="F200" i="18" a="1"/>
  <c r="F200" i="18" s="1"/>
  <c r="H200" i="18" s="1"/>
  <c r="F224" i="18" a="1"/>
  <c r="F256" i="18" a="1"/>
  <c r="F272" i="18" a="1"/>
  <c r="F304" i="18" a="1"/>
  <c r="F63" i="18" a="1"/>
  <c r="F71" i="18" a="1"/>
  <c r="F71" i="18" s="1"/>
  <c r="H71" i="18" s="1"/>
  <c r="F79" i="18" a="1"/>
  <c r="F79" i="18" s="1"/>
  <c r="H79" i="18" s="1"/>
  <c r="F87" i="18" a="1"/>
  <c r="F87" i="18" s="1"/>
  <c r="H87" i="18" s="1"/>
  <c r="F95" i="18" a="1"/>
  <c r="F103" i="18" a="1"/>
  <c r="F103" i="18" s="1"/>
  <c r="H103" i="18" s="1"/>
  <c r="F111" i="18" a="1"/>
  <c r="F119" i="18" a="1"/>
  <c r="F119" i="18" s="1"/>
  <c r="H119" i="18" s="1"/>
  <c r="F127" i="18" a="1"/>
  <c r="F135" i="18" a="1"/>
  <c r="F143" i="18" a="1"/>
  <c r="F143" i="18" s="1"/>
  <c r="H143" i="18" s="1"/>
  <c r="F151" i="18" a="1"/>
  <c r="F159" i="18" a="1"/>
  <c r="F167" i="18" a="1"/>
  <c r="F175" i="18" a="1"/>
  <c r="F175" i="18" s="1"/>
  <c r="H175" i="18" s="1"/>
  <c r="F183" i="18" a="1"/>
  <c r="F191" i="18" a="1"/>
  <c r="F191" i="18" s="1"/>
  <c r="H191" i="18" s="1"/>
  <c r="F199" i="18" a="1"/>
  <c r="F199" i="18" s="1"/>
  <c r="H199" i="18" s="1"/>
  <c r="F207" i="18" a="1"/>
  <c r="F215" i="18" a="1"/>
  <c r="F215" i="18" s="1"/>
  <c r="H215" i="18" s="1"/>
  <c r="F223" i="18" a="1"/>
  <c r="F231" i="18" a="1"/>
  <c r="F239" i="18" a="1"/>
  <c r="F239" i="18" s="1"/>
  <c r="H239" i="18" s="1"/>
  <c r="F247" i="18" a="1"/>
  <c r="F255" i="18" a="1"/>
  <c r="F263" i="18" a="1"/>
  <c r="F263" i="18" s="1"/>
  <c r="H263" i="18" s="1"/>
  <c r="F271" i="18" a="1"/>
  <c r="F271" i="18" s="1"/>
  <c r="H271" i="18" s="1"/>
  <c r="F279" i="18" a="1"/>
  <c r="F279" i="18" s="1"/>
  <c r="H279" i="18" s="1"/>
  <c r="F287" i="18" a="1"/>
  <c r="F295" i="18" a="1"/>
  <c r="F303" i="18" a="1"/>
  <c r="F303" i="18" s="1"/>
  <c r="H303" i="18" s="1"/>
  <c r="F311" i="18" a="1"/>
  <c r="F319" i="18" a="1"/>
  <c r="F327" i="18" a="1"/>
  <c r="F335" i="18" a="1"/>
  <c r="F343" i="18" a="1"/>
  <c r="F351" i="18" a="1"/>
  <c r="F359" i="18" a="1"/>
  <c r="F88" i="18" a="1"/>
  <c r="F112" i="18" a="1"/>
  <c r="F120" i="18" a="1"/>
  <c r="F120" i="18" s="1"/>
  <c r="H120" i="18" s="1"/>
  <c r="F152" i="18" a="1"/>
  <c r="F168" i="18" a="1"/>
  <c r="F216" i="18" a="1"/>
  <c r="F216" i="18" s="1"/>
  <c r="H216" i="18" s="1"/>
  <c r="F248" i="18" a="1"/>
  <c r="F264" i="18" a="1"/>
  <c r="F312" i="18" a="1"/>
  <c r="F328" i="18" a="1"/>
  <c r="F65" i="18" a="1"/>
  <c r="F129" i="18" a="1"/>
  <c r="F193" i="18" a="1"/>
  <c r="F193" i="18" s="1"/>
  <c r="H193" i="18" s="1"/>
  <c r="F257" i="18" a="1"/>
  <c r="F313" i="18" a="1"/>
  <c r="F360" i="18" a="1"/>
  <c r="F360" i="18" s="1"/>
  <c r="H360" i="18" s="1"/>
  <c r="F305" i="18" a="1"/>
  <c r="F73" i="18" a="1"/>
  <c r="F73" i="18" s="1"/>
  <c r="H73" i="18" s="1"/>
  <c r="F137" i="18" a="1"/>
  <c r="F137" i="18" s="1"/>
  <c r="H137" i="18" s="1"/>
  <c r="F201" i="18" a="1"/>
  <c r="F201" i="18" s="1"/>
  <c r="H201" i="18" s="1"/>
  <c r="F265" i="18" a="1"/>
  <c r="F265" i="18" s="1"/>
  <c r="H265" i="18" s="1"/>
  <c r="F321" i="18" a="1"/>
  <c r="F321" i="18" s="1"/>
  <c r="H321" i="18" s="1"/>
  <c r="F361" i="18" a="1"/>
  <c r="F81" i="18" a="1"/>
  <c r="F145" i="18" a="1"/>
  <c r="F145" i="18" s="1"/>
  <c r="H145" i="18" s="1"/>
  <c r="F209" i="18" a="1"/>
  <c r="F209" i="18" s="1"/>
  <c r="H209" i="18" s="1"/>
  <c r="F273" i="18" a="1"/>
  <c r="F273" i="18" s="1"/>
  <c r="H273" i="18" s="1"/>
  <c r="F329" i="18" a="1"/>
  <c r="F89" i="18" a="1"/>
  <c r="F153" i="18" a="1"/>
  <c r="F217" i="18" a="1"/>
  <c r="F280" i="18" a="1"/>
  <c r="F336" i="18" a="1"/>
  <c r="F185" i="18" a="1"/>
  <c r="F97" i="18" a="1"/>
  <c r="F161" i="18" a="1"/>
  <c r="F225" i="18" a="1"/>
  <c r="F225" i="18" s="1"/>
  <c r="H225" i="18" s="1"/>
  <c r="F281" i="18" a="1"/>
  <c r="F337" i="18" a="1"/>
  <c r="F121" i="18" a="1"/>
  <c r="F105" i="18" a="1"/>
  <c r="F105" i="18" s="1"/>
  <c r="H105" i="18" s="1"/>
  <c r="F169" i="18" a="1"/>
  <c r="F169" i="18" s="1"/>
  <c r="H169" i="18" s="1"/>
  <c r="F233" i="18" a="1"/>
  <c r="F289" i="18" a="1"/>
  <c r="F345" i="18" a="1"/>
  <c r="F249" i="18" a="1"/>
  <c r="F113" i="18" a="1"/>
  <c r="F113" i="18" s="1"/>
  <c r="H113" i="18" s="1"/>
  <c r="F177" i="18" a="1"/>
  <c r="F241" i="18" a="1"/>
  <c r="F297" i="18" a="1"/>
  <c r="F352" i="18" a="1"/>
  <c r="F353" i="18" a="1"/>
  <c r="F49" i="18" a="1"/>
  <c r="F50" i="18" a="1"/>
  <c r="F50" i="18" s="1"/>
  <c r="H50" i="18" s="1"/>
  <c r="F51" i="18" a="1"/>
  <c r="F52" i="18" a="1"/>
  <c r="F52" i="18" s="1"/>
  <c r="H52" i="18" s="1"/>
  <c r="F53" i="18" a="1"/>
  <c r="F54" i="18" a="1"/>
  <c r="F54" i="18" s="1"/>
  <c r="H54" i="18" s="1"/>
  <c r="F55" i="18" a="1"/>
  <c r="F56" i="18" a="1"/>
  <c r="F56" i="18" s="1"/>
  <c r="H56" i="18" s="1"/>
  <c r="F57" i="18" a="1"/>
  <c r="F40" i="18" a="1"/>
  <c r="F48" i="18" a="1"/>
  <c r="F41" i="18" a="1"/>
  <c r="F41" i="18" s="1"/>
  <c r="H41" i="18" s="1"/>
  <c r="F42" i="18" a="1"/>
  <c r="F45" i="18" a="1"/>
  <c r="F43" i="18" a="1"/>
  <c r="F43" i="18" s="1"/>
  <c r="H43" i="18" s="1"/>
  <c r="F44" i="18" a="1"/>
  <c r="F44" i="18" s="1"/>
  <c r="H44" i="18" s="1"/>
  <c r="F46" i="18" a="1"/>
  <c r="F47" i="18" a="1"/>
  <c r="F47" i="18" s="1"/>
  <c r="H47" i="18" s="1"/>
  <c r="F38" i="18" a="1"/>
  <c r="F38" i="18" s="1"/>
  <c r="H38" i="18" s="1"/>
  <c r="F39" i="18" a="1"/>
  <c r="F39" i="18" s="1"/>
  <c r="H39" i="18" s="1"/>
  <c r="F35" i="18" a="1"/>
  <c r="F36" i="18" a="1"/>
  <c r="F36" i="18" s="1"/>
  <c r="H36" i="18" s="1"/>
  <c r="F37" i="18" a="1"/>
  <c r="F37" i="18" s="1"/>
  <c r="H37" i="18" s="1"/>
  <c r="F32" i="18" a="1"/>
  <c r="F32" i="18" s="1"/>
  <c r="H32" i="18" s="1"/>
  <c r="F33" i="18" a="1"/>
  <c r="F33" i="18" s="1"/>
  <c r="H33" i="18" s="1"/>
  <c r="F34" i="18" a="1"/>
  <c r="F34" i="18" s="1"/>
  <c r="H34" i="18" s="1"/>
  <c r="F31" i="18" a="1"/>
  <c r="F31" i="18" s="1"/>
  <c r="H31" i="18" s="1"/>
  <c r="F29" i="18" a="1"/>
  <c r="F29" i="18" s="1"/>
  <c r="H29" i="18" s="1"/>
  <c r="F30" i="18" a="1"/>
  <c r="F16" i="18" a="1"/>
  <c r="F16" i="18" s="1"/>
  <c r="H16" i="18" s="1"/>
  <c r="F23" i="18" a="1"/>
  <c r="F23" i="18" s="1"/>
  <c r="H23" i="18" s="1"/>
  <c r="F17" i="18" a="1"/>
  <c r="F24" i="18" a="1"/>
  <c r="F18" i="18" a="1"/>
  <c r="F25" i="18" a="1"/>
  <c r="F25" i="18" s="1"/>
  <c r="H25" i="18" s="1"/>
  <c r="F26" i="18" a="1"/>
  <c r="F26" i="18" s="1"/>
  <c r="H26" i="18" s="1"/>
  <c r="F19" i="18" a="1"/>
  <c r="F20" i="18" a="1"/>
  <c r="F20" i="18" s="1"/>
  <c r="H20" i="18" s="1"/>
  <c r="F28" i="18" a="1"/>
  <c r="F21" i="18" a="1"/>
  <c r="F15" i="18" a="1"/>
  <c r="F22" i="18" a="1"/>
  <c r="F22" i="18" s="1"/>
  <c r="H22" i="18" s="1"/>
  <c r="F27" i="18" a="1"/>
  <c r="K16" i="18" l="1"/>
  <c r="M16" i="18" s="1"/>
  <c r="K19" i="18"/>
  <c r="M19" i="18" s="1"/>
  <c r="K14" i="18" a="1"/>
  <c r="K14" i="18" s="1"/>
  <c r="M14" i="18" s="1"/>
  <c r="V14" i="18"/>
  <c r="V10" i="18" s="1" a="1"/>
  <c r="V10" i="18" s="1"/>
  <c r="Q10" i="18" s="1"/>
  <c r="K21" i="18"/>
  <c r="M21" i="18" s="1"/>
  <c r="K27" i="18"/>
  <c r="M27" i="18" s="1"/>
  <c r="K28" i="18"/>
  <c r="M28" i="18" s="1"/>
  <c r="K31" i="18"/>
  <c r="M31" i="18" s="1"/>
  <c r="K47" i="18"/>
  <c r="M47" i="18" s="1"/>
  <c r="K43" i="18"/>
  <c r="M43" i="18" s="1"/>
  <c r="K15" i="18"/>
  <c r="M15" i="18" s="1"/>
  <c r="K35" i="18"/>
  <c r="M35" i="18" s="1"/>
  <c r="K39" i="18"/>
  <c r="M39" i="18" s="1"/>
  <c r="K29" i="18"/>
  <c r="M29" i="18" s="1"/>
  <c r="K33" i="18"/>
  <c r="M33" i="18" s="1"/>
  <c r="M38" i="18"/>
  <c r="M30" i="18"/>
  <c r="K32" i="18"/>
  <c r="M32" i="18" s="1"/>
  <c r="K37" i="18"/>
  <c r="M37" i="18" s="1"/>
  <c r="K26" i="18"/>
  <c r="M26" i="18" s="1"/>
  <c r="K22" i="18"/>
  <c r="M22" i="18" s="1"/>
  <c r="M45" i="18"/>
  <c r="K23" i="18"/>
  <c r="M23" i="18" s="1"/>
  <c r="K20" i="18"/>
  <c r="M20" i="18" s="1"/>
  <c r="M44" i="18"/>
  <c r="F151" i="18"/>
  <c r="H151" i="18" s="1"/>
  <c r="F311" i="18"/>
  <c r="H311" i="18" s="1"/>
  <c r="F246" i="18"/>
  <c r="H246" i="18" s="1"/>
  <c r="F245" i="18"/>
  <c r="H245" i="18" s="1"/>
  <c r="F284" i="18"/>
  <c r="H284" i="18" s="1"/>
  <c r="F130" i="18"/>
  <c r="H130" i="18" s="1"/>
  <c r="F19" i="18"/>
  <c r="H19" i="18" s="1"/>
  <c r="F241" i="18"/>
  <c r="H241" i="18" s="1"/>
  <c r="F64" i="18"/>
  <c r="H64" i="18" s="1"/>
  <c r="F365" i="18"/>
  <c r="H365" i="18" s="1"/>
  <c r="F237" i="18"/>
  <c r="H237" i="18" s="1"/>
  <c r="F109" i="18"/>
  <c r="H109" i="18" s="1"/>
  <c r="F84" i="18"/>
  <c r="H84" i="18" s="1"/>
  <c r="F147" i="18"/>
  <c r="H147" i="18" s="1"/>
  <c r="F186" i="18"/>
  <c r="H186" i="18" s="1"/>
  <c r="F58" i="18"/>
  <c r="H58" i="18" s="1"/>
  <c r="F177" i="18"/>
  <c r="H177" i="18" s="1"/>
  <c r="F121" i="18"/>
  <c r="H121" i="18" s="1"/>
  <c r="F280" i="18"/>
  <c r="H280" i="18" s="1"/>
  <c r="F81" i="18"/>
  <c r="H81" i="18" s="1"/>
  <c r="F264" i="18"/>
  <c r="H264" i="18" s="1"/>
  <c r="F359" i="18"/>
  <c r="H359" i="18" s="1"/>
  <c r="F295" i="18"/>
  <c r="H295" i="18" s="1"/>
  <c r="F231" i="18"/>
  <c r="H231" i="18" s="1"/>
  <c r="F167" i="18"/>
  <c r="H167" i="18" s="1"/>
  <c r="F256" i="18"/>
  <c r="H256" i="18" s="1"/>
  <c r="F294" i="18"/>
  <c r="H294" i="18" s="1"/>
  <c r="F102" i="18"/>
  <c r="H102" i="18" s="1"/>
  <c r="F357" i="18"/>
  <c r="H357" i="18" s="1"/>
  <c r="F229" i="18"/>
  <c r="H229" i="18" s="1"/>
  <c r="F165" i="18"/>
  <c r="H165" i="18" s="1"/>
  <c r="F240" i="18"/>
  <c r="H240" i="18" s="1"/>
  <c r="F332" i="18"/>
  <c r="H332" i="18" s="1"/>
  <c r="F331" i="18"/>
  <c r="H331" i="18" s="1"/>
  <c r="F267" i="18"/>
  <c r="H267" i="18" s="1"/>
  <c r="F139" i="18"/>
  <c r="H139" i="18" s="1"/>
  <c r="F306" i="18"/>
  <c r="H306" i="18" s="1"/>
  <c r="F242" i="18"/>
  <c r="H242" i="18" s="1"/>
  <c r="F297" i="18"/>
  <c r="H297" i="18" s="1"/>
  <c r="F328" i="18"/>
  <c r="H328" i="18" s="1"/>
  <c r="F304" i="18"/>
  <c r="H304" i="18" s="1"/>
  <c r="F118" i="18"/>
  <c r="H118" i="18" s="1"/>
  <c r="F348" i="18"/>
  <c r="H348" i="18" s="1"/>
  <c r="F92" i="18"/>
  <c r="H92" i="18" s="1"/>
  <c r="F91" i="18"/>
  <c r="H91" i="18" s="1"/>
  <c r="F258" i="18"/>
  <c r="H258" i="18" s="1"/>
  <c r="F42" i="18"/>
  <c r="H42" i="18" s="1"/>
  <c r="F302" i="18"/>
  <c r="H302" i="18" s="1"/>
  <c r="F301" i="18"/>
  <c r="H301" i="18" s="1"/>
  <c r="F173" i="18"/>
  <c r="H173" i="18" s="1"/>
  <c r="F340" i="18"/>
  <c r="H340" i="18" s="1"/>
  <c r="F339" i="18"/>
  <c r="H339" i="18" s="1"/>
  <c r="F83" i="18"/>
  <c r="H83" i="18" s="1"/>
  <c r="F314" i="18"/>
  <c r="H314" i="18" s="1"/>
  <c r="F250" i="18"/>
  <c r="H250" i="18" s="1"/>
  <c r="F122" i="18"/>
  <c r="H122" i="18" s="1"/>
  <c r="F27" i="18"/>
  <c r="H27" i="18" s="1"/>
  <c r="F48" i="18"/>
  <c r="H48" i="18" s="1"/>
  <c r="F51" i="18"/>
  <c r="H51" i="18" s="1"/>
  <c r="F337" i="18"/>
  <c r="H337" i="18" s="1"/>
  <c r="F217" i="18"/>
  <c r="H217" i="18" s="1"/>
  <c r="F361" i="18"/>
  <c r="H361" i="18" s="1"/>
  <c r="F313" i="18"/>
  <c r="H313" i="18" s="1"/>
  <c r="F248" i="18"/>
  <c r="H248" i="18" s="1"/>
  <c r="F351" i="18"/>
  <c r="H351" i="18" s="1"/>
  <c r="F287" i="18"/>
  <c r="H287" i="18" s="1"/>
  <c r="F223" i="18"/>
  <c r="H223" i="18" s="1"/>
  <c r="F159" i="18"/>
  <c r="H159" i="18" s="1"/>
  <c r="F95" i="18"/>
  <c r="H95" i="18" s="1"/>
  <c r="F224" i="18"/>
  <c r="H224" i="18" s="1"/>
  <c r="F221" i="18"/>
  <c r="H221" i="18" s="1"/>
  <c r="F157" i="18"/>
  <c r="H157" i="18" s="1"/>
  <c r="F93" i="18"/>
  <c r="H93" i="18" s="1"/>
  <c r="F184" i="18"/>
  <c r="H184" i="18" s="1"/>
  <c r="F324" i="18"/>
  <c r="H324" i="18" s="1"/>
  <c r="F196" i="18"/>
  <c r="H196" i="18" s="1"/>
  <c r="F132" i="18"/>
  <c r="H132" i="18" s="1"/>
  <c r="F68" i="18"/>
  <c r="H68" i="18" s="1"/>
  <c r="F323" i="18"/>
  <c r="H323" i="18" s="1"/>
  <c r="F259" i="18"/>
  <c r="H259" i="18" s="1"/>
  <c r="F67" i="18"/>
  <c r="H67" i="18" s="1"/>
  <c r="F298" i="18"/>
  <c r="H298" i="18" s="1"/>
  <c r="F234" i="18"/>
  <c r="H234" i="18" s="1"/>
  <c r="F170" i="18"/>
  <c r="H170" i="18" s="1"/>
  <c r="F104" i="18"/>
  <c r="H104" i="18" s="1"/>
  <c r="F208" i="18"/>
  <c r="H208" i="18" s="1"/>
  <c r="F344" i="18"/>
  <c r="H344" i="18" s="1"/>
  <c r="F347" i="18"/>
  <c r="H347" i="18" s="1"/>
  <c r="F66" i="18"/>
  <c r="H66" i="18" s="1"/>
  <c r="F53" i="18"/>
  <c r="H53" i="18" s="1"/>
  <c r="F305" i="18"/>
  <c r="H305" i="18" s="1"/>
  <c r="F238" i="18"/>
  <c r="H238" i="18" s="1"/>
  <c r="F18" i="18"/>
  <c r="H18" i="18" s="1"/>
  <c r="F40" i="18"/>
  <c r="H40" i="18" s="1"/>
  <c r="F281" i="18"/>
  <c r="H281" i="18" s="1"/>
  <c r="F257" i="18"/>
  <c r="H257" i="18" s="1"/>
  <c r="F342" i="18"/>
  <c r="H342" i="18" s="1"/>
  <c r="F150" i="18"/>
  <c r="H150" i="18" s="1"/>
  <c r="F60" i="18"/>
  <c r="H60" i="18" s="1"/>
  <c r="F226" i="18"/>
  <c r="H226" i="18" s="1"/>
  <c r="F98" i="18"/>
  <c r="H98" i="18" s="1"/>
  <c r="F57" i="18"/>
  <c r="H57" i="18" s="1"/>
  <c r="F49" i="18"/>
  <c r="H49" i="18" s="1"/>
  <c r="F345" i="18"/>
  <c r="H345" i="18" s="1"/>
  <c r="F89" i="18"/>
  <c r="H89" i="18" s="1"/>
  <c r="F168" i="18"/>
  <c r="H168" i="18" s="1"/>
  <c r="F335" i="18"/>
  <c r="H335" i="18" s="1"/>
  <c r="F207" i="18"/>
  <c r="H207" i="18" s="1"/>
  <c r="F176" i="18"/>
  <c r="H176" i="18" s="1"/>
  <c r="F334" i="18"/>
  <c r="H334" i="18" s="1"/>
  <c r="F206" i="18"/>
  <c r="H206" i="18" s="1"/>
  <c r="F142" i="18"/>
  <c r="H142" i="18" s="1"/>
  <c r="F78" i="18"/>
  <c r="H78" i="18" s="1"/>
  <c r="F333" i="18"/>
  <c r="H333" i="18" s="1"/>
  <c r="F269" i="18"/>
  <c r="H269" i="18" s="1"/>
  <c r="F205" i="18"/>
  <c r="H205" i="18" s="1"/>
  <c r="F308" i="18"/>
  <c r="H308" i="18" s="1"/>
  <c r="F116" i="18"/>
  <c r="H116" i="18" s="1"/>
  <c r="F80" i="18"/>
  <c r="H80" i="18" s="1"/>
  <c r="F243" i="18"/>
  <c r="H243" i="18" s="1"/>
  <c r="F179" i="18"/>
  <c r="H179" i="18" s="1"/>
  <c r="F320" i="18"/>
  <c r="H320" i="18" s="1"/>
  <c r="F346" i="18"/>
  <c r="H346" i="18" s="1"/>
  <c r="F218" i="18"/>
  <c r="H218" i="18" s="1"/>
  <c r="F154" i="18"/>
  <c r="H154" i="18" s="1"/>
  <c r="F45" i="18"/>
  <c r="H45" i="18" s="1"/>
  <c r="F247" i="18"/>
  <c r="H247" i="18" s="1"/>
  <c r="F309" i="18"/>
  <c r="H309" i="18" s="1"/>
  <c r="F117" i="18"/>
  <c r="H117" i="18" s="1"/>
  <c r="F322" i="18"/>
  <c r="H322" i="18" s="1"/>
  <c r="F35" i="18"/>
  <c r="H35" i="18" s="1"/>
  <c r="F312" i="18"/>
  <c r="H312" i="18" s="1"/>
  <c r="F111" i="18"/>
  <c r="H111" i="18" s="1"/>
  <c r="F174" i="18"/>
  <c r="H174" i="18" s="1"/>
  <c r="F249" i="18"/>
  <c r="H249" i="18" s="1"/>
  <c r="F343" i="18"/>
  <c r="H343" i="18" s="1"/>
  <c r="F341" i="18"/>
  <c r="H341" i="18" s="1"/>
  <c r="F149" i="18"/>
  <c r="H149" i="18" s="1"/>
  <c r="F188" i="18"/>
  <c r="H188" i="18" s="1"/>
  <c r="F315" i="18"/>
  <c r="H315" i="18" s="1"/>
  <c r="F290" i="18"/>
  <c r="H290" i="18" s="1"/>
  <c r="F15" i="18"/>
  <c r="H15" i="18" s="1"/>
  <c r="F24" i="18"/>
  <c r="H24" i="18" s="1"/>
  <c r="F46" i="18"/>
  <c r="H46" i="18" s="1"/>
  <c r="F21" i="18"/>
  <c r="H21" i="18" s="1"/>
  <c r="F17" i="18"/>
  <c r="H17" i="18" s="1"/>
  <c r="F353" i="18"/>
  <c r="H353" i="18" s="1"/>
  <c r="F289" i="18"/>
  <c r="H289" i="18" s="1"/>
  <c r="F161" i="18"/>
  <c r="H161" i="18" s="1"/>
  <c r="F329" i="18"/>
  <c r="H329" i="18" s="1"/>
  <c r="F129" i="18"/>
  <c r="H129" i="18" s="1"/>
  <c r="F152" i="18"/>
  <c r="H152" i="18" s="1"/>
  <c r="F327" i="18"/>
  <c r="H327" i="18" s="1"/>
  <c r="F135" i="18"/>
  <c r="H135" i="18" s="1"/>
  <c r="F160" i="18"/>
  <c r="H160" i="18" s="1"/>
  <c r="F326" i="18"/>
  <c r="H326" i="18" s="1"/>
  <c r="F134" i="18"/>
  <c r="H134" i="18" s="1"/>
  <c r="F325" i="18"/>
  <c r="H325" i="18" s="1"/>
  <c r="F261" i="18"/>
  <c r="H261" i="18" s="1"/>
  <c r="F197" i="18"/>
  <c r="H197" i="18" s="1"/>
  <c r="F133" i="18"/>
  <c r="H133" i="18" s="1"/>
  <c r="F69" i="18"/>
  <c r="H69" i="18" s="1"/>
  <c r="F300" i="18"/>
  <c r="H300" i="18" s="1"/>
  <c r="F236" i="18"/>
  <c r="H236" i="18" s="1"/>
  <c r="F172" i="18"/>
  <c r="H172" i="18" s="1"/>
  <c r="F108" i="18"/>
  <c r="H108" i="18" s="1"/>
  <c r="F363" i="18"/>
  <c r="H363" i="18" s="1"/>
  <c r="F299" i="18"/>
  <c r="H299" i="18" s="1"/>
  <c r="F235" i="18"/>
  <c r="H235" i="18" s="1"/>
  <c r="F107" i="18"/>
  <c r="H107" i="18" s="1"/>
  <c r="F338" i="18"/>
  <c r="H338" i="18" s="1"/>
  <c r="F274" i="18"/>
  <c r="H274" i="18" s="1"/>
  <c r="F210" i="18"/>
  <c r="H210" i="18" s="1"/>
  <c r="F146" i="18"/>
  <c r="H146" i="18" s="1"/>
  <c r="F185" i="18"/>
  <c r="H185" i="18" s="1"/>
  <c r="F112" i="18"/>
  <c r="H112" i="18" s="1"/>
  <c r="F183" i="18"/>
  <c r="H183" i="18" s="1"/>
  <c r="F156" i="18"/>
  <c r="H156" i="18" s="1"/>
  <c r="F155" i="18"/>
  <c r="H155" i="18" s="1"/>
  <c r="F194" i="18"/>
  <c r="H194" i="18" s="1"/>
  <c r="F30" i="18"/>
  <c r="H30" i="18" s="1"/>
  <c r="F336" i="18"/>
  <c r="H336" i="18" s="1"/>
  <c r="F88" i="18"/>
  <c r="H88" i="18" s="1"/>
  <c r="F272" i="18"/>
  <c r="H272" i="18" s="1"/>
  <c r="F153" i="18"/>
  <c r="H153" i="18" s="1"/>
  <c r="F278" i="18"/>
  <c r="H278" i="18" s="1"/>
  <c r="F316" i="18"/>
  <c r="H316" i="18" s="1"/>
  <c r="F28" i="18"/>
  <c r="H28" i="18" s="1"/>
  <c r="F55" i="18"/>
  <c r="H55" i="18" s="1"/>
  <c r="F352" i="18"/>
  <c r="H352" i="18" s="1"/>
  <c r="F233" i="18"/>
  <c r="H233" i="18" s="1"/>
  <c r="F97" i="18"/>
  <c r="H97" i="18" s="1"/>
  <c r="F65" i="18"/>
  <c r="H65" i="18" s="1"/>
  <c r="F319" i="18"/>
  <c r="H319" i="18" s="1"/>
  <c r="F255" i="18"/>
  <c r="H255" i="18" s="1"/>
  <c r="F127" i="18"/>
  <c r="H127" i="18" s="1"/>
  <c r="F63" i="18"/>
  <c r="H63" i="18" s="1"/>
  <c r="F318" i="18"/>
  <c r="H318" i="18" s="1"/>
  <c r="F254" i="18"/>
  <c r="H254" i="18" s="1"/>
  <c r="F190" i="18"/>
  <c r="H190" i="18" s="1"/>
  <c r="F126" i="18"/>
  <c r="H126" i="18" s="1"/>
  <c r="F62" i="18"/>
  <c r="H62" i="18" s="1"/>
  <c r="F317" i="18"/>
  <c r="H317" i="18" s="1"/>
  <c r="F253" i="18"/>
  <c r="H253" i="18" s="1"/>
  <c r="F189" i="18"/>
  <c r="H189" i="18" s="1"/>
  <c r="F125" i="18"/>
  <c r="H125" i="18" s="1"/>
  <c r="F356" i="18"/>
  <c r="H356" i="18" s="1"/>
  <c r="F355" i="18"/>
  <c r="H355" i="18" s="1"/>
  <c r="F291" i="18"/>
  <c r="H291" i="18" s="1"/>
  <c r="F227" i="18"/>
  <c r="H227" i="18" s="1"/>
  <c r="F163" i="18"/>
  <c r="H163" i="18" s="1"/>
  <c r="F99" i="18"/>
  <c r="H99" i="18" s="1"/>
  <c r="F232" i="18"/>
  <c r="H232" i="18" s="1"/>
  <c r="F330" i="18"/>
  <c r="H330" i="18" s="1"/>
  <c r="F266" i="18"/>
  <c r="H266" i="18" s="1"/>
  <c r="F202" i="18"/>
  <c r="H202" i="18" s="1"/>
  <c r="F138" i="18"/>
  <c r="H138" i="18" s="1"/>
  <c r="F14" i="18" a="1"/>
  <c r="F14" i="18" s="1"/>
  <c r="H14" i="18" s="1"/>
  <c r="G6" i="34" l="1" a="1"/>
  <c r="K31" i="34" s="1"/>
  <c r="Q14" i="18" a="1"/>
  <c r="R104" i="18" l="1" a="1"/>
  <c r="R104" i="18" s="1"/>
  <c r="T104" i="18" s="1"/>
  <c r="R105" i="18" a="1"/>
  <c r="R105" i="18" s="1"/>
  <c r="T105" i="18" s="1"/>
  <c r="R106" i="18" a="1"/>
  <c r="R106" i="18" s="1"/>
  <c r="T106" i="18" s="1"/>
  <c r="R99" i="18" a="1"/>
  <c r="R99" i="18" s="1"/>
  <c r="T99" i="18" s="1"/>
  <c r="R107" i="18" a="1"/>
  <c r="R107" i="18" s="1"/>
  <c r="T107" i="18" s="1"/>
  <c r="R100" i="18" a="1"/>
  <c r="R100" i="18" s="1"/>
  <c r="T100" i="18" s="1"/>
  <c r="R102" i="18" a="1"/>
  <c r="R102" i="18" s="1"/>
  <c r="T102" i="18" s="1"/>
  <c r="R101" i="18" a="1"/>
  <c r="R101" i="18" s="1"/>
  <c r="T101" i="18" s="1"/>
  <c r="R103" i="18" a="1"/>
  <c r="R103" i="18" s="1"/>
  <c r="T103" i="18" s="1"/>
  <c r="K11" i="34"/>
  <c r="K20" i="34"/>
  <c r="K28" i="34"/>
  <c r="K13" i="34"/>
  <c r="K21" i="34"/>
  <c r="K29" i="34"/>
  <c r="K14" i="34"/>
  <c r="K22" i="34"/>
  <c r="K30" i="34"/>
  <c r="K27" i="34"/>
  <c r="K15" i="34"/>
  <c r="K23" i="34"/>
  <c r="K16" i="34"/>
  <c r="K24" i="34"/>
  <c r="K17" i="34"/>
  <c r="K25" i="34"/>
  <c r="K18" i="34"/>
  <c r="K26" i="34"/>
  <c r="K19" i="34"/>
  <c r="R82" i="18" a="1"/>
  <c r="R82" i="18" s="1"/>
  <c r="T82" i="18" s="1"/>
  <c r="R90" i="18" a="1"/>
  <c r="R90" i="18" s="1"/>
  <c r="T90" i="18" s="1"/>
  <c r="R98" i="18" a="1"/>
  <c r="R98" i="18" s="1"/>
  <c r="T98" i="18" s="1"/>
  <c r="R83" i="18" a="1"/>
  <c r="R83" i="18" s="1"/>
  <c r="T83" i="18" s="1"/>
  <c r="R91" i="18" a="1"/>
  <c r="R91" i="18" s="1"/>
  <c r="T91" i="18" s="1"/>
  <c r="R87" i="18" a="1"/>
  <c r="R87" i="18" s="1"/>
  <c r="T87" i="18" s="1"/>
  <c r="R84" i="18" a="1"/>
  <c r="R84" i="18" s="1"/>
  <c r="T84" i="18" s="1"/>
  <c r="R92" i="18" a="1"/>
  <c r="R92" i="18" s="1"/>
  <c r="T92" i="18" s="1"/>
  <c r="R79" i="18" a="1"/>
  <c r="R79" i="18" s="1"/>
  <c r="T79" i="18" s="1"/>
  <c r="R80" i="18" a="1"/>
  <c r="R80" i="18" s="1"/>
  <c r="T80" i="18" s="1"/>
  <c r="R81" i="18" a="1"/>
  <c r="R81" i="18" s="1"/>
  <c r="T81" i="18" s="1"/>
  <c r="R85" i="18" a="1"/>
  <c r="R85" i="18" s="1"/>
  <c r="T85" i="18" s="1"/>
  <c r="R93" i="18" a="1"/>
  <c r="R93" i="18" s="1"/>
  <c r="T93" i="18" s="1"/>
  <c r="R95" i="18" a="1"/>
  <c r="R95" i="18" s="1"/>
  <c r="T95" i="18" s="1"/>
  <c r="R88" i="18" a="1"/>
  <c r="R88" i="18" s="1"/>
  <c r="T88" i="18" s="1"/>
  <c r="R89" i="18" a="1"/>
  <c r="R89" i="18" s="1"/>
  <c r="T89" i="18" s="1"/>
  <c r="R97" i="18" a="1"/>
  <c r="R97" i="18" s="1"/>
  <c r="T97" i="18" s="1"/>
  <c r="R86" i="18" a="1"/>
  <c r="R86" i="18" s="1"/>
  <c r="T86" i="18" s="1"/>
  <c r="R94" i="18" a="1"/>
  <c r="R94" i="18" s="1"/>
  <c r="T94" i="18" s="1"/>
  <c r="R96" i="18" a="1"/>
  <c r="R96" i="18" s="1"/>
  <c r="T96" i="18" s="1"/>
  <c r="R45" i="18" a="1"/>
  <c r="R45" i="18" s="1"/>
  <c r="T45" i="18" s="1"/>
  <c r="R53" i="18" a="1"/>
  <c r="R53" i="18" s="1"/>
  <c r="T53" i="18" s="1"/>
  <c r="R61" i="18" a="1"/>
  <c r="R61" i="18" s="1"/>
  <c r="T61" i="18" s="1"/>
  <c r="R69" i="18" a="1"/>
  <c r="R69" i="18" s="1"/>
  <c r="T69" i="18" s="1"/>
  <c r="R77" i="18" a="1"/>
  <c r="R77" i="18" s="1"/>
  <c r="T77" i="18" s="1"/>
  <c r="R46" i="18" a="1"/>
  <c r="R46" i="18" s="1"/>
  <c r="T46" i="18" s="1"/>
  <c r="R54" i="18" a="1"/>
  <c r="R54" i="18" s="1"/>
  <c r="T54" i="18" s="1"/>
  <c r="R62" i="18" a="1"/>
  <c r="R62" i="18" s="1"/>
  <c r="T62" i="18" s="1"/>
  <c r="R70" i="18" a="1"/>
  <c r="R70" i="18" s="1"/>
  <c r="T70" i="18" s="1"/>
  <c r="R78" i="18" a="1"/>
  <c r="R78" i="18" s="1"/>
  <c r="T78" i="18" s="1"/>
  <c r="R44" i="18" a="1"/>
  <c r="R44" i="18" s="1"/>
  <c r="T44" i="18" s="1"/>
  <c r="R47" i="18" a="1"/>
  <c r="R47" i="18" s="1"/>
  <c r="T47" i="18" s="1"/>
  <c r="R55" i="18" a="1"/>
  <c r="R55" i="18" s="1"/>
  <c r="T55" i="18" s="1"/>
  <c r="R63" i="18" a="1"/>
  <c r="R63" i="18" s="1"/>
  <c r="T63" i="18" s="1"/>
  <c r="R71" i="18" a="1"/>
  <c r="R71" i="18" s="1"/>
  <c r="T71" i="18" s="1"/>
  <c r="R68" i="18" a="1"/>
  <c r="R68" i="18" s="1"/>
  <c r="T68" i="18" s="1"/>
  <c r="R48" i="18" a="1"/>
  <c r="R48" i="18" s="1"/>
  <c r="T48" i="18" s="1"/>
  <c r="R56" i="18" a="1"/>
  <c r="R56" i="18" s="1"/>
  <c r="T56" i="18" s="1"/>
  <c r="R64" i="18" a="1"/>
  <c r="R64" i="18" s="1"/>
  <c r="T64" i="18" s="1"/>
  <c r="R72" i="18" a="1"/>
  <c r="R72" i="18" s="1"/>
  <c r="T72" i="18" s="1"/>
  <c r="R52" i="18" a="1"/>
  <c r="R52" i="18" s="1"/>
  <c r="T52" i="18" s="1"/>
  <c r="R49" i="18" a="1"/>
  <c r="R49" i="18" s="1"/>
  <c r="T49" i="18" s="1"/>
  <c r="R57" i="18" a="1"/>
  <c r="R57" i="18" s="1"/>
  <c r="T57" i="18" s="1"/>
  <c r="R65" i="18" a="1"/>
  <c r="R65" i="18" s="1"/>
  <c r="T65" i="18" s="1"/>
  <c r="R73" i="18" a="1"/>
  <c r="R73" i="18" s="1"/>
  <c r="T73" i="18" s="1"/>
  <c r="R42" i="18" a="1"/>
  <c r="R42" i="18" s="1"/>
  <c r="T42" i="18" s="1"/>
  <c r="R50" i="18" a="1"/>
  <c r="R50" i="18" s="1"/>
  <c r="T50" i="18" s="1"/>
  <c r="R58" i="18" a="1"/>
  <c r="R58" i="18" s="1"/>
  <c r="T58" i="18" s="1"/>
  <c r="R66" i="18" a="1"/>
  <c r="R66" i="18" s="1"/>
  <c r="T66" i="18" s="1"/>
  <c r="R74" i="18" a="1"/>
  <c r="R74" i="18" s="1"/>
  <c r="T74" i="18" s="1"/>
  <c r="R60" i="18" a="1"/>
  <c r="R60" i="18" s="1"/>
  <c r="T60" i="18" s="1"/>
  <c r="R43" i="18" a="1"/>
  <c r="R43" i="18" s="1"/>
  <c r="T43" i="18" s="1"/>
  <c r="R51" i="18" a="1"/>
  <c r="R51" i="18" s="1"/>
  <c r="T51" i="18" s="1"/>
  <c r="R59" i="18" a="1"/>
  <c r="R59" i="18" s="1"/>
  <c r="T59" i="18" s="1"/>
  <c r="R67" i="18" a="1"/>
  <c r="R67" i="18" s="1"/>
  <c r="T67" i="18" s="1"/>
  <c r="R75" i="18" a="1"/>
  <c r="R75" i="18" s="1"/>
  <c r="T75" i="18" s="1"/>
  <c r="R76" i="18" a="1"/>
  <c r="R76" i="18" s="1"/>
  <c r="T76" i="18" s="1"/>
  <c r="R40" i="18" a="1"/>
  <c r="R40" i="18" s="1"/>
  <c r="T40" i="18" s="1"/>
  <c r="R41" i="18" a="1"/>
  <c r="R41" i="18" s="1"/>
  <c r="T41" i="18" s="1"/>
  <c r="R39" i="18" a="1"/>
  <c r="R38" i="18" a="1"/>
  <c r="Q14" i="18"/>
  <c r="S3" i="18" s="1"/>
  <c r="K9" i="34"/>
  <c r="K10" i="34"/>
  <c r="K12" i="34"/>
  <c r="G6" i="34"/>
  <c r="K6" i="34" s="1"/>
  <c r="K8" i="34"/>
  <c r="K7" i="34"/>
  <c r="R20" i="18" a="1"/>
  <c r="R28" i="18" a="1"/>
  <c r="R36" i="18" a="1"/>
  <c r="R36" i="18" s="1"/>
  <c r="T36" i="18" s="1"/>
  <c r="R15" i="18" a="1"/>
  <c r="R22" i="18" a="1"/>
  <c r="R30" i="18" a="1"/>
  <c r="R19" i="18" a="1"/>
  <c r="R16" i="18" a="1"/>
  <c r="R23" i="18" a="1"/>
  <c r="R31" i="18" a="1"/>
  <c r="R27" i="18" a="1"/>
  <c r="R17" i="18" a="1"/>
  <c r="R24" i="18" a="1"/>
  <c r="R32" i="18" a="1"/>
  <c r="R35" i="18" a="1"/>
  <c r="R21" i="18" a="1"/>
  <c r="R18" i="18" a="1"/>
  <c r="R25" i="18" a="1"/>
  <c r="R33" i="18" a="1"/>
  <c r="R29" i="18" a="1"/>
  <c r="R29" i="18" s="1"/>
  <c r="T29" i="18" s="1"/>
  <c r="R26" i="18" a="1"/>
  <c r="R34" i="18" a="1"/>
  <c r="R37" i="18" a="1"/>
  <c r="AA15" i="18" l="1"/>
  <c r="AA19" i="18" s="1"/>
  <c r="V31" i="59"/>
  <c r="M7" i="34"/>
  <c r="T57" i="59" s="1"/>
  <c r="R14" i="18" a="1"/>
  <c r="R32" i="18"/>
  <c r="T32" i="18" s="1"/>
  <c r="R37" i="18"/>
  <c r="T37" i="18" s="1"/>
  <c r="R17" i="18"/>
  <c r="T17" i="18" s="1"/>
  <c r="R25" i="18"/>
  <c r="T25" i="18" s="1"/>
  <c r="R27" i="18"/>
  <c r="T27" i="18" s="1"/>
  <c r="R18" i="18"/>
  <c r="T18" i="18" s="1"/>
  <c r="R38" i="18"/>
  <c r="T38" i="18" s="1"/>
  <c r="R39" i="18"/>
  <c r="T39" i="18" s="1"/>
  <c r="R16" i="18"/>
  <c r="T16" i="18" s="1"/>
  <c r="R35" i="18"/>
  <c r="T35" i="18" s="1"/>
  <c r="R26" i="18"/>
  <c r="T26" i="18" s="1"/>
  <c r="R24" i="18"/>
  <c r="T24" i="18" s="1"/>
  <c r="R31" i="18"/>
  <c r="T31" i="18" s="1"/>
  <c r="R28" i="18"/>
  <c r="T28" i="18" s="1"/>
  <c r="R21" i="18"/>
  <c r="T21" i="18" s="1"/>
  <c r="R19" i="18"/>
  <c r="T19" i="18" s="1"/>
  <c r="R34" i="18"/>
  <c r="T34" i="18" s="1"/>
  <c r="R30" i="18"/>
  <c r="T30" i="18" s="1"/>
  <c r="R22" i="18"/>
  <c r="T22" i="18" s="1"/>
  <c r="R15" i="18"/>
  <c r="T15" i="18" s="1"/>
  <c r="R33" i="18"/>
  <c r="T33" i="18" s="1"/>
  <c r="R23" i="18"/>
  <c r="T23" i="18" s="1"/>
  <c r="R20" i="18"/>
  <c r="T20" i="18" s="1"/>
  <c r="R14" i="18" l="1"/>
  <c r="T14" i="18" s="1"/>
  <c r="H5" i="36"/>
  <c r="H16" i="36" s="1" a="1"/>
  <c r="H16" i="36" s="1"/>
  <c r="I392" i="36" l="1" a="1"/>
  <c r="I392" i="36" s="1"/>
  <c r="K392" i="36" s="1"/>
  <c r="I400" i="36" a="1"/>
  <c r="I400" i="36" s="1"/>
  <c r="K400" i="36" s="1"/>
  <c r="I406" i="36" a="1"/>
  <c r="I406" i="36" s="1"/>
  <c r="K406" i="36" s="1"/>
  <c r="I414" i="36" a="1"/>
  <c r="I414" i="36" s="1"/>
  <c r="K414" i="36" s="1"/>
  <c r="I429" i="36" a="1"/>
  <c r="I429" i="36" s="1"/>
  <c r="K429" i="36" s="1"/>
  <c r="I437" i="36" a="1"/>
  <c r="I437" i="36" s="1"/>
  <c r="K437" i="36" s="1"/>
  <c r="I445" i="36" a="1"/>
  <c r="I445" i="36" s="1"/>
  <c r="K445" i="36" s="1"/>
  <c r="I452" i="36" a="1"/>
  <c r="I452" i="36" s="1"/>
  <c r="K452" i="36" s="1"/>
  <c r="I460" i="36" a="1"/>
  <c r="I460" i="36" s="1"/>
  <c r="K460" i="36" s="1"/>
  <c r="I468" i="36" a="1"/>
  <c r="I468" i="36" s="1"/>
  <c r="K468" i="36" s="1"/>
  <c r="I476" i="36" a="1"/>
  <c r="I476" i="36" s="1"/>
  <c r="K476" i="36" s="1"/>
  <c r="I484" i="36" a="1"/>
  <c r="I484" i="36" s="1"/>
  <c r="K484" i="36" s="1"/>
  <c r="I491" i="36" a="1"/>
  <c r="I491" i="36" s="1"/>
  <c r="K491" i="36" s="1"/>
  <c r="I499" i="36" a="1"/>
  <c r="I499" i="36" s="1"/>
  <c r="K499" i="36" s="1"/>
  <c r="I507" i="36" a="1"/>
  <c r="I507" i="36" s="1"/>
  <c r="K507" i="36" s="1"/>
  <c r="I514" i="36" a="1"/>
  <c r="I514" i="36" s="1"/>
  <c r="K514" i="36" s="1"/>
  <c r="I528" i="36" a="1"/>
  <c r="I528" i="36" s="1"/>
  <c r="K528" i="36" s="1"/>
  <c r="I393" i="36" a="1"/>
  <c r="I393" i="36" s="1"/>
  <c r="K393" i="36" s="1"/>
  <c r="I401" i="36" a="1"/>
  <c r="I401" i="36" s="1"/>
  <c r="K401" i="36" s="1"/>
  <c r="I407" i="36" a="1"/>
  <c r="I407" i="36" s="1"/>
  <c r="K407" i="36" s="1"/>
  <c r="I415" i="36" a="1"/>
  <c r="I415" i="36" s="1"/>
  <c r="K415" i="36" s="1"/>
  <c r="I422" i="36" a="1"/>
  <c r="I422" i="36" s="1"/>
  <c r="K422" i="36" s="1"/>
  <c r="I430" i="36" a="1"/>
  <c r="I430" i="36" s="1"/>
  <c r="K430" i="36" s="1"/>
  <c r="I438" i="36" a="1"/>
  <c r="I438" i="36" s="1"/>
  <c r="K438" i="36" s="1"/>
  <c r="I446" i="36" a="1"/>
  <c r="I446" i="36" s="1"/>
  <c r="K446" i="36" s="1"/>
  <c r="I453" i="36" a="1"/>
  <c r="I453" i="36" s="1"/>
  <c r="K453" i="36" s="1"/>
  <c r="I461" i="36" a="1"/>
  <c r="I461" i="36" s="1"/>
  <c r="K461" i="36" s="1"/>
  <c r="I469" i="36" a="1"/>
  <c r="I469" i="36" s="1"/>
  <c r="K469" i="36" s="1"/>
  <c r="I477" i="36" a="1"/>
  <c r="I477" i="36" s="1"/>
  <c r="K477" i="36" s="1"/>
  <c r="I485" i="36" a="1"/>
  <c r="I485" i="36" s="1"/>
  <c r="K485" i="36" s="1"/>
  <c r="I492" i="36" a="1"/>
  <c r="I492" i="36" s="1"/>
  <c r="K492" i="36" s="1"/>
  <c r="I500" i="36" a="1"/>
  <c r="I500" i="36" s="1"/>
  <c r="K500" i="36" s="1"/>
  <c r="I508" i="36" a="1"/>
  <c r="I508" i="36" s="1"/>
  <c r="K508" i="36" s="1"/>
  <c r="I515" i="36" a="1"/>
  <c r="I515" i="36" s="1"/>
  <c r="K515" i="36" s="1"/>
  <c r="I521" i="36" a="1"/>
  <c r="I521" i="36" s="1"/>
  <c r="K521" i="36" s="1"/>
  <c r="I529" i="36" a="1"/>
  <c r="I529" i="36" s="1"/>
  <c r="K529" i="36" s="1"/>
  <c r="I394" i="36" a="1"/>
  <c r="I394" i="36" s="1"/>
  <c r="K394" i="36" s="1"/>
  <c r="I408" i="36" a="1"/>
  <c r="I408" i="36" s="1"/>
  <c r="K408" i="36" s="1"/>
  <c r="I416" i="36" a="1"/>
  <c r="I416" i="36" s="1"/>
  <c r="K416" i="36" s="1"/>
  <c r="I423" i="36" a="1"/>
  <c r="I423" i="36" s="1"/>
  <c r="K423" i="36" s="1"/>
  <c r="I431" i="36" a="1"/>
  <c r="I431" i="36" s="1"/>
  <c r="K431" i="36" s="1"/>
  <c r="I439" i="36" a="1"/>
  <c r="I439" i="36" s="1"/>
  <c r="K439" i="36" s="1"/>
  <c r="I447" i="36" a="1"/>
  <c r="I447" i="36" s="1"/>
  <c r="K447" i="36" s="1"/>
  <c r="I454" i="36" a="1"/>
  <c r="I454" i="36" s="1"/>
  <c r="K454" i="36" s="1"/>
  <c r="I462" i="36" a="1"/>
  <c r="I462" i="36" s="1"/>
  <c r="K462" i="36" s="1"/>
  <c r="I470" i="36" a="1"/>
  <c r="I470" i="36" s="1"/>
  <c r="K470" i="36" s="1"/>
  <c r="I478" i="36" a="1"/>
  <c r="I478" i="36" s="1"/>
  <c r="K478" i="36" s="1"/>
  <c r="I486" i="36" a="1"/>
  <c r="I486" i="36" s="1"/>
  <c r="K486" i="36" s="1"/>
  <c r="I493" i="36" a="1"/>
  <c r="I493" i="36" s="1"/>
  <c r="K493" i="36" s="1"/>
  <c r="I501" i="36" a="1"/>
  <c r="I501" i="36" s="1"/>
  <c r="K501" i="36" s="1"/>
  <c r="I516" i="36" a="1"/>
  <c r="I516" i="36" s="1"/>
  <c r="K516" i="36" s="1"/>
  <c r="I522" i="36" a="1"/>
  <c r="I522" i="36" s="1"/>
  <c r="K522" i="36" s="1"/>
  <c r="I395" i="36" a="1"/>
  <c r="I395" i="36" s="1"/>
  <c r="K395" i="36" s="1"/>
  <c r="I402" i="36" a="1"/>
  <c r="I402" i="36" s="1"/>
  <c r="K402" i="36" s="1"/>
  <c r="I409" i="36" a="1"/>
  <c r="I409" i="36" s="1"/>
  <c r="K409" i="36" s="1"/>
  <c r="I417" i="36" a="1"/>
  <c r="I417" i="36" s="1"/>
  <c r="K417" i="36" s="1"/>
  <c r="I424" i="36" a="1"/>
  <c r="I424" i="36" s="1"/>
  <c r="K424" i="36" s="1"/>
  <c r="I432" i="36" a="1"/>
  <c r="I432" i="36" s="1"/>
  <c r="K432" i="36" s="1"/>
  <c r="I440" i="36" a="1"/>
  <c r="I440" i="36" s="1"/>
  <c r="K440" i="36" s="1"/>
  <c r="I448" i="36" a="1"/>
  <c r="I448" i="36" s="1"/>
  <c r="K448" i="36" s="1"/>
  <c r="I455" i="36" a="1"/>
  <c r="I455" i="36" s="1"/>
  <c r="K455" i="36" s="1"/>
  <c r="I463" i="36" a="1"/>
  <c r="I463" i="36" s="1"/>
  <c r="K463" i="36" s="1"/>
  <c r="I471" i="36" a="1"/>
  <c r="I471" i="36" s="1"/>
  <c r="K471" i="36" s="1"/>
  <c r="I479" i="36" a="1"/>
  <c r="I479" i="36" s="1"/>
  <c r="K479" i="36" s="1"/>
  <c r="I487" i="36" a="1"/>
  <c r="I487" i="36" s="1"/>
  <c r="K487" i="36" s="1"/>
  <c r="I494" i="36" a="1"/>
  <c r="I494" i="36" s="1"/>
  <c r="K494" i="36" s="1"/>
  <c r="I502" i="36" a="1"/>
  <c r="I502" i="36" s="1"/>
  <c r="K502" i="36" s="1"/>
  <c r="I509" i="36" a="1"/>
  <c r="I509" i="36" s="1"/>
  <c r="K509" i="36" s="1"/>
  <c r="I517" i="36" a="1"/>
  <c r="I517" i="36" s="1"/>
  <c r="K517" i="36" s="1"/>
  <c r="I523" i="36" a="1"/>
  <c r="I523" i="36" s="1"/>
  <c r="K523" i="36" s="1"/>
  <c r="I396" i="36" a="1"/>
  <c r="I396" i="36" s="1"/>
  <c r="K396" i="36" s="1"/>
  <c r="I410" i="36" a="1"/>
  <c r="I410" i="36" s="1"/>
  <c r="K410" i="36" s="1"/>
  <c r="I418" i="36" a="1"/>
  <c r="I418" i="36" s="1"/>
  <c r="K418" i="36" s="1"/>
  <c r="I425" i="36" a="1"/>
  <c r="I425" i="36" s="1"/>
  <c r="K425" i="36" s="1"/>
  <c r="I433" i="36" a="1"/>
  <c r="I433" i="36" s="1"/>
  <c r="K433" i="36" s="1"/>
  <c r="I441" i="36" a="1"/>
  <c r="I441" i="36" s="1"/>
  <c r="K441" i="36" s="1"/>
  <c r="I449" i="36" a="1"/>
  <c r="I449" i="36" s="1"/>
  <c r="K449" i="36" s="1"/>
  <c r="I456" i="36" a="1"/>
  <c r="I456" i="36" s="1"/>
  <c r="K456" i="36" s="1"/>
  <c r="I464" i="36" a="1"/>
  <c r="I464" i="36" s="1"/>
  <c r="K464" i="36" s="1"/>
  <c r="I472" i="36" a="1"/>
  <c r="I472" i="36" s="1"/>
  <c r="K472" i="36" s="1"/>
  <c r="I480" i="36" a="1"/>
  <c r="I480" i="36" s="1"/>
  <c r="K480" i="36" s="1"/>
  <c r="I488" i="36" a="1"/>
  <c r="I488" i="36" s="1"/>
  <c r="K488" i="36" s="1"/>
  <c r="I495" i="36" a="1"/>
  <c r="I495" i="36" s="1"/>
  <c r="K495" i="36" s="1"/>
  <c r="I503" i="36" a="1"/>
  <c r="I503" i="36" s="1"/>
  <c r="K503" i="36" s="1"/>
  <c r="I510" i="36" a="1"/>
  <c r="I510" i="36" s="1"/>
  <c r="K510" i="36" s="1"/>
  <c r="I524" i="36" a="1"/>
  <c r="I524" i="36" s="1"/>
  <c r="K524" i="36" s="1"/>
  <c r="I397" i="36" a="1"/>
  <c r="I397" i="36" s="1"/>
  <c r="K397" i="36" s="1"/>
  <c r="I403" i="36" a="1"/>
  <c r="I403" i="36" s="1"/>
  <c r="K403" i="36" s="1"/>
  <c r="I411" i="36" a="1"/>
  <c r="I411" i="36" s="1"/>
  <c r="K411" i="36" s="1"/>
  <c r="I419" i="36" a="1"/>
  <c r="I419" i="36" s="1"/>
  <c r="K419" i="36" s="1"/>
  <c r="I426" i="36" a="1"/>
  <c r="I426" i="36" s="1"/>
  <c r="K426" i="36" s="1"/>
  <c r="I434" i="36" a="1"/>
  <c r="I434" i="36" s="1"/>
  <c r="K434" i="36" s="1"/>
  <c r="I442" i="36" a="1"/>
  <c r="I442" i="36" s="1"/>
  <c r="K442" i="36" s="1"/>
  <c r="I457" i="36" a="1"/>
  <c r="I457" i="36" s="1"/>
  <c r="K457" i="36" s="1"/>
  <c r="I465" i="36" a="1"/>
  <c r="I465" i="36" s="1"/>
  <c r="K465" i="36" s="1"/>
  <c r="I473" i="36" a="1"/>
  <c r="I473" i="36" s="1"/>
  <c r="K473" i="36" s="1"/>
  <c r="I481" i="36" a="1"/>
  <c r="I481" i="36" s="1"/>
  <c r="K481" i="36" s="1"/>
  <c r="I489" i="36" a="1"/>
  <c r="I489" i="36" s="1"/>
  <c r="K489" i="36" s="1"/>
  <c r="I496" i="36" a="1"/>
  <c r="I496" i="36" s="1"/>
  <c r="K496" i="36" s="1"/>
  <c r="I504" i="36" a="1"/>
  <c r="I504" i="36" s="1"/>
  <c r="K504" i="36" s="1"/>
  <c r="I511" i="36" a="1"/>
  <c r="I511" i="36" s="1"/>
  <c r="K511" i="36" s="1"/>
  <c r="I518" i="36" a="1"/>
  <c r="I518" i="36" s="1"/>
  <c r="K518" i="36" s="1"/>
  <c r="I525" i="36" a="1"/>
  <c r="I525" i="36" s="1"/>
  <c r="K525" i="36" s="1"/>
  <c r="I398" i="36" a="1"/>
  <c r="I398" i="36" s="1"/>
  <c r="K398" i="36" s="1"/>
  <c r="I404" i="36" a="1"/>
  <c r="I404" i="36" s="1"/>
  <c r="K404" i="36" s="1"/>
  <c r="I412" i="36" a="1"/>
  <c r="I412" i="36" s="1"/>
  <c r="K412" i="36" s="1"/>
  <c r="I420" i="36" a="1"/>
  <c r="I420" i="36" s="1"/>
  <c r="K420" i="36" s="1"/>
  <c r="I427" i="36" a="1"/>
  <c r="I427" i="36" s="1"/>
  <c r="K427" i="36" s="1"/>
  <c r="I435" i="36" a="1"/>
  <c r="I435" i="36" s="1"/>
  <c r="K435" i="36" s="1"/>
  <c r="I443" i="36" a="1"/>
  <c r="I443" i="36" s="1"/>
  <c r="K443" i="36" s="1"/>
  <c r="I450" i="36" a="1"/>
  <c r="I450" i="36" s="1"/>
  <c r="K450" i="36" s="1"/>
  <c r="I458" i="36" a="1"/>
  <c r="I458" i="36" s="1"/>
  <c r="K458" i="36" s="1"/>
  <c r="I466" i="36" a="1"/>
  <c r="I466" i="36" s="1"/>
  <c r="K466" i="36" s="1"/>
  <c r="I474" i="36" a="1"/>
  <c r="I474" i="36" s="1"/>
  <c r="K474" i="36" s="1"/>
  <c r="I482" i="36" a="1"/>
  <c r="I482" i="36" s="1"/>
  <c r="K482" i="36" s="1"/>
  <c r="I497" i="36" a="1"/>
  <c r="I497" i="36" s="1"/>
  <c r="K497" i="36" s="1"/>
  <c r="I505" i="36" a="1"/>
  <c r="I505" i="36" s="1"/>
  <c r="K505" i="36" s="1"/>
  <c r="I512" i="36" a="1"/>
  <c r="I512" i="36" s="1"/>
  <c r="K512" i="36" s="1"/>
  <c r="I519" i="36" a="1"/>
  <c r="I519" i="36" s="1"/>
  <c r="K519" i="36" s="1"/>
  <c r="I526" i="36" a="1"/>
  <c r="I526" i="36" s="1"/>
  <c r="K526" i="36" s="1"/>
  <c r="I399" i="36" a="1"/>
  <c r="I399" i="36" s="1"/>
  <c r="K399" i="36" s="1"/>
  <c r="I405" i="36" a="1"/>
  <c r="I405" i="36" s="1"/>
  <c r="K405" i="36" s="1"/>
  <c r="I413" i="36" a="1"/>
  <c r="I413" i="36" s="1"/>
  <c r="K413" i="36" s="1"/>
  <c r="I421" i="36" a="1"/>
  <c r="I421" i="36" s="1"/>
  <c r="K421" i="36" s="1"/>
  <c r="I428" i="36" a="1"/>
  <c r="I428" i="36" s="1"/>
  <c r="K428" i="36" s="1"/>
  <c r="I436" i="36" a="1"/>
  <c r="I436" i="36" s="1"/>
  <c r="K436" i="36" s="1"/>
  <c r="I444" i="36" a="1"/>
  <c r="I444" i="36" s="1"/>
  <c r="K444" i="36" s="1"/>
  <c r="I451" i="36" a="1"/>
  <c r="I451" i="36" s="1"/>
  <c r="K451" i="36" s="1"/>
  <c r="I459" i="36" a="1"/>
  <c r="I459" i="36" s="1"/>
  <c r="K459" i="36" s="1"/>
  <c r="I467" i="36" a="1"/>
  <c r="I467" i="36" s="1"/>
  <c r="K467" i="36" s="1"/>
  <c r="I475" i="36" a="1"/>
  <c r="I475" i="36" s="1"/>
  <c r="K475" i="36" s="1"/>
  <c r="I483" i="36" a="1"/>
  <c r="I483" i="36" s="1"/>
  <c r="K483" i="36" s="1"/>
  <c r="I490" i="36" a="1"/>
  <c r="I490" i="36" s="1"/>
  <c r="K490" i="36" s="1"/>
  <c r="I498" i="36" a="1"/>
  <c r="I498" i="36" s="1"/>
  <c r="K498" i="36" s="1"/>
  <c r="I506" i="36" a="1"/>
  <c r="I506" i="36" s="1"/>
  <c r="K506" i="36" s="1"/>
  <c r="I513" i="36" a="1"/>
  <c r="I513" i="36" s="1"/>
  <c r="K513" i="36" s="1"/>
  <c r="I520" i="36" a="1"/>
  <c r="I520" i="36" s="1"/>
  <c r="K520" i="36" s="1"/>
  <c r="I527" i="36" a="1"/>
  <c r="I527" i="36" s="1"/>
  <c r="K527" i="36" s="1"/>
  <c r="I367" i="36" a="1"/>
  <c r="I367" i="36" s="1"/>
  <c r="K367" i="36" s="1"/>
  <c r="I374" i="36" a="1"/>
  <c r="I374" i="36" s="1"/>
  <c r="K374" i="36" s="1"/>
  <c r="I382" i="36" a="1"/>
  <c r="I382" i="36" s="1"/>
  <c r="K382" i="36" s="1"/>
  <c r="I390" i="36" a="1"/>
  <c r="I390" i="36" s="1"/>
  <c r="K390" i="36" s="1"/>
  <c r="I366" i="36" a="1"/>
  <c r="I366" i="36" s="1"/>
  <c r="K366" i="36" s="1"/>
  <c r="I368" i="36" a="1"/>
  <c r="I368" i="36" s="1"/>
  <c r="K368" i="36" s="1"/>
  <c r="I375" i="36" a="1"/>
  <c r="I375" i="36" s="1"/>
  <c r="K375" i="36" s="1"/>
  <c r="I383" i="36" a="1"/>
  <c r="I383" i="36" s="1"/>
  <c r="K383" i="36" s="1"/>
  <c r="I391" i="36" a="1"/>
  <c r="I391" i="36" s="1"/>
  <c r="K391" i="36" s="1"/>
  <c r="I361" i="36" a="1"/>
  <c r="I361" i="36" s="1"/>
  <c r="K361" i="36" s="1"/>
  <c r="I369" i="36" a="1"/>
  <c r="I369" i="36" s="1"/>
  <c r="K369" i="36" s="1"/>
  <c r="I376" i="36" a="1"/>
  <c r="I376" i="36" s="1"/>
  <c r="K376" i="36" s="1"/>
  <c r="I384" i="36" a="1"/>
  <c r="I384" i="36" s="1"/>
  <c r="K384" i="36" s="1"/>
  <c r="I362" i="36" a="1"/>
  <c r="I362" i="36" s="1"/>
  <c r="K362" i="36" s="1"/>
  <c r="I370" i="36" a="1"/>
  <c r="I370" i="36" s="1"/>
  <c r="K370" i="36" s="1"/>
  <c r="I377" i="36" a="1"/>
  <c r="I377" i="36" s="1"/>
  <c r="K377" i="36" s="1"/>
  <c r="I385" i="36" a="1"/>
  <c r="I385" i="36" s="1"/>
  <c r="K385" i="36" s="1"/>
  <c r="I389" i="36" a="1"/>
  <c r="I389" i="36" s="1"/>
  <c r="K389" i="36" s="1"/>
  <c r="I363" i="36" a="1"/>
  <c r="I363" i="36" s="1"/>
  <c r="K363" i="36" s="1"/>
  <c r="I378" i="36" a="1"/>
  <c r="I378" i="36" s="1"/>
  <c r="K378" i="36" s="1"/>
  <c r="I386" i="36" a="1"/>
  <c r="I386" i="36" s="1"/>
  <c r="K386" i="36" s="1"/>
  <c r="I364" i="36" a="1"/>
  <c r="I364" i="36" s="1"/>
  <c r="K364" i="36" s="1"/>
  <c r="I371" i="36" a="1"/>
  <c r="I371" i="36" s="1"/>
  <c r="K371" i="36" s="1"/>
  <c r="I379" i="36" a="1"/>
  <c r="I379" i="36" s="1"/>
  <c r="K379" i="36" s="1"/>
  <c r="I387" i="36" a="1"/>
  <c r="I387" i="36" s="1"/>
  <c r="K387" i="36" s="1"/>
  <c r="I373" i="36" a="1"/>
  <c r="I373" i="36" s="1"/>
  <c r="K373" i="36" s="1"/>
  <c r="I365" i="36" a="1"/>
  <c r="I365" i="36" s="1"/>
  <c r="K365" i="36" s="1"/>
  <c r="I372" i="36" a="1"/>
  <c r="I372" i="36" s="1"/>
  <c r="K372" i="36" s="1"/>
  <c r="I380" i="36" a="1"/>
  <c r="I380" i="36" s="1"/>
  <c r="K380" i="36" s="1"/>
  <c r="I388" i="36" a="1"/>
  <c r="I388" i="36" s="1"/>
  <c r="K388" i="36" s="1"/>
  <c r="I381" i="36" a="1"/>
  <c r="I381" i="36" s="1"/>
  <c r="K381" i="36" s="1"/>
  <c r="I159" i="36" a="1"/>
  <c r="I159" i="36" s="1"/>
  <c r="K159" i="36" s="1"/>
  <c r="I163" i="36" a="1"/>
  <c r="I163" i="36" s="1"/>
  <c r="K163" i="36" s="1"/>
  <c r="I171" i="36" a="1"/>
  <c r="I171" i="36" s="1"/>
  <c r="K171" i="36" s="1"/>
  <c r="I179" i="36" a="1"/>
  <c r="I179" i="36" s="1"/>
  <c r="K179" i="36" s="1"/>
  <c r="I186" i="36" a="1"/>
  <c r="I186" i="36" s="1"/>
  <c r="K186" i="36" s="1"/>
  <c r="I194" i="36" a="1"/>
  <c r="I194" i="36" s="1"/>
  <c r="K194" i="36" s="1"/>
  <c r="I202" i="36" a="1"/>
  <c r="I202" i="36" s="1"/>
  <c r="K202" i="36" s="1"/>
  <c r="I210" i="36" a="1"/>
  <c r="I210" i="36" s="1"/>
  <c r="K210" i="36" s="1"/>
  <c r="I218" i="36" a="1"/>
  <c r="I218" i="36" s="1"/>
  <c r="K218" i="36" s="1"/>
  <c r="I226" i="36" a="1"/>
  <c r="I226" i="36" s="1"/>
  <c r="K226" i="36" s="1"/>
  <c r="I234" i="36" a="1"/>
  <c r="I234" i="36" s="1"/>
  <c r="K234" i="36" s="1"/>
  <c r="I242" i="36" a="1"/>
  <c r="I242" i="36" s="1"/>
  <c r="K242" i="36" s="1"/>
  <c r="I250" i="36" a="1"/>
  <c r="I250" i="36" s="1"/>
  <c r="K250" i="36" s="1"/>
  <c r="I258" i="36" a="1"/>
  <c r="I258" i="36" s="1"/>
  <c r="K258" i="36" s="1"/>
  <c r="I266" i="36" a="1"/>
  <c r="I266" i="36" s="1"/>
  <c r="K266" i="36" s="1"/>
  <c r="I273" i="36" a="1"/>
  <c r="I273" i="36" s="1"/>
  <c r="K273" i="36" s="1"/>
  <c r="I280" i="36" a="1"/>
  <c r="I280" i="36" s="1"/>
  <c r="K280" i="36" s="1"/>
  <c r="I288" i="36" a="1"/>
  <c r="I288" i="36" s="1"/>
  <c r="K288" i="36" s="1"/>
  <c r="I296" i="36" a="1"/>
  <c r="I296" i="36" s="1"/>
  <c r="K296" i="36" s="1"/>
  <c r="I303" i="36" a="1"/>
  <c r="I303" i="36" s="1"/>
  <c r="K303" i="36" s="1"/>
  <c r="I311" i="36" a="1"/>
  <c r="I311" i="36" s="1"/>
  <c r="K311" i="36" s="1"/>
  <c r="I319" i="36" a="1"/>
  <c r="I319" i="36" s="1"/>
  <c r="K319" i="36" s="1"/>
  <c r="I326" i="36" a="1"/>
  <c r="I326" i="36" s="1"/>
  <c r="K326" i="36" s="1"/>
  <c r="I334" i="36" a="1"/>
  <c r="I334" i="36" s="1"/>
  <c r="K334" i="36" s="1"/>
  <c r="I342" i="36" a="1"/>
  <c r="I342" i="36" s="1"/>
  <c r="K342" i="36" s="1"/>
  <c r="I350" i="36" a="1"/>
  <c r="I350" i="36" s="1"/>
  <c r="K350" i="36" s="1"/>
  <c r="I170" i="36" a="1"/>
  <c r="I170" i="36" s="1"/>
  <c r="K170" i="36" s="1"/>
  <c r="I217" i="36" a="1"/>
  <c r="I217" i="36" s="1"/>
  <c r="K217" i="36" s="1"/>
  <c r="I272" i="36" a="1"/>
  <c r="I272" i="36" s="1"/>
  <c r="K272" i="36" s="1"/>
  <c r="I325" i="36" a="1"/>
  <c r="I325" i="36" s="1"/>
  <c r="K325" i="36" s="1"/>
  <c r="I164" i="36" a="1"/>
  <c r="I164" i="36" s="1"/>
  <c r="K164" i="36" s="1"/>
  <c r="I172" i="36" a="1"/>
  <c r="I172" i="36" s="1"/>
  <c r="K172" i="36" s="1"/>
  <c r="I180" i="36" a="1"/>
  <c r="I180" i="36" s="1"/>
  <c r="K180" i="36" s="1"/>
  <c r="I187" i="36" a="1"/>
  <c r="I187" i="36" s="1"/>
  <c r="K187" i="36" s="1"/>
  <c r="I195" i="36" a="1"/>
  <c r="I195" i="36" s="1"/>
  <c r="K195" i="36" s="1"/>
  <c r="I203" i="36" a="1"/>
  <c r="I203" i="36" s="1"/>
  <c r="K203" i="36" s="1"/>
  <c r="I211" i="36" a="1"/>
  <c r="I211" i="36" s="1"/>
  <c r="K211" i="36" s="1"/>
  <c r="I219" i="36" a="1"/>
  <c r="I219" i="36" s="1"/>
  <c r="K219" i="36" s="1"/>
  <c r="I227" i="36" a="1"/>
  <c r="I227" i="36" s="1"/>
  <c r="K227" i="36" s="1"/>
  <c r="I235" i="36" a="1"/>
  <c r="I235" i="36" s="1"/>
  <c r="K235" i="36" s="1"/>
  <c r="I243" i="36" a="1"/>
  <c r="I243" i="36" s="1"/>
  <c r="K243" i="36" s="1"/>
  <c r="I251" i="36" a="1"/>
  <c r="I251" i="36" s="1"/>
  <c r="K251" i="36" s="1"/>
  <c r="I259" i="36" a="1"/>
  <c r="I259" i="36" s="1"/>
  <c r="K259" i="36" s="1"/>
  <c r="I267" i="36" a="1"/>
  <c r="I267" i="36" s="1"/>
  <c r="K267" i="36" s="1"/>
  <c r="I274" i="36" a="1"/>
  <c r="I274" i="36" s="1"/>
  <c r="K274" i="36" s="1"/>
  <c r="I281" i="36" a="1"/>
  <c r="I281" i="36" s="1"/>
  <c r="K281" i="36" s="1"/>
  <c r="I289" i="36" a="1"/>
  <c r="I289" i="36" s="1"/>
  <c r="K289" i="36" s="1"/>
  <c r="I304" i="36" a="1"/>
  <c r="I304" i="36" s="1"/>
  <c r="K304" i="36" s="1"/>
  <c r="I312" i="36" a="1"/>
  <c r="I312" i="36" s="1"/>
  <c r="K312" i="36" s="1"/>
  <c r="I320" i="36" a="1"/>
  <c r="I320" i="36" s="1"/>
  <c r="K320" i="36" s="1"/>
  <c r="I327" i="36" a="1"/>
  <c r="I327" i="36" s="1"/>
  <c r="K327" i="36" s="1"/>
  <c r="I335" i="36" a="1"/>
  <c r="I335" i="36" s="1"/>
  <c r="K335" i="36" s="1"/>
  <c r="I343" i="36" a="1"/>
  <c r="I343" i="36" s="1"/>
  <c r="K343" i="36" s="1"/>
  <c r="I351" i="36" a="1"/>
  <c r="I351" i="36" s="1"/>
  <c r="K351" i="36" s="1"/>
  <c r="I358" i="36" a="1"/>
  <c r="I358" i="36" s="1"/>
  <c r="K358" i="36" s="1"/>
  <c r="I193" i="36" a="1"/>
  <c r="I193" i="36" s="1"/>
  <c r="K193" i="36" s="1"/>
  <c r="I241" i="36" a="1"/>
  <c r="I241" i="36" s="1"/>
  <c r="K241" i="36" s="1"/>
  <c r="I287" i="36" a="1"/>
  <c r="I287" i="36" s="1"/>
  <c r="K287" i="36" s="1"/>
  <c r="I341" i="36" a="1"/>
  <c r="I341" i="36" s="1"/>
  <c r="K341" i="36" s="1"/>
  <c r="I165" i="36" a="1"/>
  <c r="I165" i="36" s="1"/>
  <c r="K165" i="36" s="1"/>
  <c r="I173" i="36" a="1"/>
  <c r="I173" i="36" s="1"/>
  <c r="K173" i="36" s="1"/>
  <c r="I181" i="36" a="1"/>
  <c r="I181" i="36" s="1"/>
  <c r="K181" i="36" s="1"/>
  <c r="I188" i="36" a="1"/>
  <c r="I188" i="36" s="1"/>
  <c r="K188" i="36" s="1"/>
  <c r="I196" i="36" a="1"/>
  <c r="I196" i="36" s="1"/>
  <c r="K196" i="36" s="1"/>
  <c r="I204" i="36" a="1"/>
  <c r="I204" i="36" s="1"/>
  <c r="K204" i="36" s="1"/>
  <c r="I212" i="36" a="1"/>
  <c r="I212" i="36" s="1"/>
  <c r="K212" i="36" s="1"/>
  <c r="I220" i="36" a="1"/>
  <c r="I220" i="36" s="1"/>
  <c r="K220" i="36" s="1"/>
  <c r="I228" i="36" a="1"/>
  <c r="I228" i="36" s="1"/>
  <c r="K228" i="36" s="1"/>
  <c r="I236" i="36" a="1"/>
  <c r="I236" i="36" s="1"/>
  <c r="K236" i="36" s="1"/>
  <c r="I244" i="36" a="1"/>
  <c r="I244" i="36" s="1"/>
  <c r="K244" i="36" s="1"/>
  <c r="I252" i="36" a="1"/>
  <c r="I252" i="36" s="1"/>
  <c r="K252" i="36" s="1"/>
  <c r="I260" i="36" a="1"/>
  <c r="I260" i="36" s="1"/>
  <c r="K260" i="36" s="1"/>
  <c r="I268" i="36" a="1"/>
  <c r="I268" i="36" s="1"/>
  <c r="K268" i="36" s="1"/>
  <c r="I275" i="36" a="1"/>
  <c r="I275" i="36" s="1"/>
  <c r="K275" i="36" s="1"/>
  <c r="I282" i="36" a="1"/>
  <c r="I282" i="36" s="1"/>
  <c r="K282" i="36" s="1"/>
  <c r="I290" i="36" a="1"/>
  <c r="I290" i="36" s="1"/>
  <c r="K290" i="36" s="1"/>
  <c r="I297" i="36" a="1"/>
  <c r="I297" i="36" s="1"/>
  <c r="K297" i="36" s="1"/>
  <c r="I305" i="36" a="1"/>
  <c r="I305" i="36" s="1"/>
  <c r="K305" i="36" s="1"/>
  <c r="I313" i="36" a="1"/>
  <c r="I313" i="36" s="1"/>
  <c r="K313" i="36" s="1"/>
  <c r="I321" i="36" a="1"/>
  <c r="I321" i="36" s="1"/>
  <c r="K321" i="36" s="1"/>
  <c r="I328" i="36" a="1"/>
  <c r="I328" i="36" s="1"/>
  <c r="K328" i="36" s="1"/>
  <c r="I336" i="36" a="1"/>
  <c r="I336" i="36" s="1"/>
  <c r="K336" i="36" s="1"/>
  <c r="I344" i="36" a="1"/>
  <c r="I344" i="36" s="1"/>
  <c r="K344" i="36" s="1"/>
  <c r="I352" i="36" a="1"/>
  <c r="I352" i="36" s="1"/>
  <c r="K352" i="36" s="1"/>
  <c r="I359" i="36" a="1"/>
  <c r="I359" i="36" s="1"/>
  <c r="K359" i="36" s="1"/>
  <c r="I178" i="36" a="1"/>
  <c r="I178" i="36" s="1"/>
  <c r="K178" i="36" s="1"/>
  <c r="I225" i="36" a="1"/>
  <c r="I225" i="36" s="1"/>
  <c r="K225" i="36" s="1"/>
  <c r="I279" i="36" a="1"/>
  <c r="I279" i="36" s="1"/>
  <c r="K279" i="36" s="1"/>
  <c r="I333" i="36" a="1"/>
  <c r="I333" i="36" s="1"/>
  <c r="K333" i="36" s="1"/>
  <c r="I166" i="36" a="1"/>
  <c r="I166" i="36" s="1"/>
  <c r="K166" i="36" s="1"/>
  <c r="I174" i="36" a="1"/>
  <c r="I174" i="36" s="1"/>
  <c r="K174" i="36" s="1"/>
  <c r="I182" i="36" a="1"/>
  <c r="I182" i="36" s="1"/>
  <c r="K182" i="36" s="1"/>
  <c r="I189" i="36" a="1"/>
  <c r="I189" i="36" s="1"/>
  <c r="K189" i="36" s="1"/>
  <c r="I197" i="36" a="1"/>
  <c r="I197" i="36" s="1"/>
  <c r="K197" i="36" s="1"/>
  <c r="I205" i="36" a="1"/>
  <c r="I205" i="36" s="1"/>
  <c r="K205" i="36" s="1"/>
  <c r="I213" i="36" a="1"/>
  <c r="I213" i="36" s="1"/>
  <c r="K213" i="36" s="1"/>
  <c r="I221" i="36" a="1"/>
  <c r="I221" i="36" s="1"/>
  <c r="K221" i="36" s="1"/>
  <c r="I229" i="36" a="1"/>
  <c r="I229" i="36" s="1"/>
  <c r="K229" i="36" s="1"/>
  <c r="I237" i="36" a="1"/>
  <c r="I237" i="36" s="1"/>
  <c r="K237" i="36" s="1"/>
  <c r="I245" i="36" a="1"/>
  <c r="I245" i="36" s="1"/>
  <c r="K245" i="36" s="1"/>
  <c r="I253" i="36" a="1"/>
  <c r="I253" i="36" s="1"/>
  <c r="K253" i="36" s="1"/>
  <c r="I261" i="36" a="1"/>
  <c r="I261" i="36" s="1"/>
  <c r="K261" i="36" s="1"/>
  <c r="I276" i="36" a="1"/>
  <c r="I276" i="36" s="1"/>
  <c r="K276" i="36" s="1"/>
  <c r="I283" i="36" a="1"/>
  <c r="I283" i="36" s="1"/>
  <c r="K283" i="36" s="1"/>
  <c r="I291" i="36" a="1"/>
  <c r="I291" i="36" s="1"/>
  <c r="K291" i="36" s="1"/>
  <c r="I298" i="36" a="1"/>
  <c r="I298" i="36" s="1"/>
  <c r="K298" i="36" s="1"/>
  <c r="I306" i="36" a="1"/>
  <c r="I306" i="36" s="1"/>
  <c r="K306" i="36" s="1"/>
  <c r="I314" i="36" a="1"/>
  <c r="I314" i="36" s="1"/>
  <c r="K314" i="36" s="1"/>
  <c r="I322" i="36" a="1"/>
  <c r="I322" i="36" s="1"/>
  <c r="K322" i="36" s="1"/>
  <c r="I329" i="36" a="1"/>
  <c r="I329" i="36" s="1"/>
  <c r="K329" i="36" s="1"/>
  <c r="I337" i="36" a="1"/>
  <c r="I337" i="36" s="1"/>
  <c r="K337" i="36" s="1"/>
  <c r="I345" i="36" a="1"/>
  <c r="I345" i="36" s="1"/>
  <c r="K345" i="36" s="1"/>
  <c r="I353" i="36" a="1"/>
  <c r="I353" i="36" s="1"/>
  <c r="K353" i="36" s="1"/>
  <c r="I360" i="36" a="1"/>
  <c r="I360" i="36" s="1"/>
  <c r="K360" i="36" s="1"/>
  <c r="I185" i="36" a="1"/>
  <c r="I185" i="36" s="1"/>
  <c r="K185" i="36" s="1"/>
  <c r="I249" i="36" a="1"/>
  <c r="I249" i="36" s="1"/>
  <c r="K249" i="36" s="1"/>
  <c r="I295" i="36" a="1"/>
  <c r="I295" i="36" s="1"/>
  <c r="K295" i="36" s="1"/>
  <c r="I349" i="36" a="1"/>
  <c r="I349" i="36" s="1"/>
  <c r="K349" i="36" s="1"/>
  <c r="I167" i="36" a="1"/>
  <c r="I167" i="36" s="1"/>
  <c r="K167" i="36" s="1"/>
  <c r="I175" i="36" a="1"/>
  <c r="I175" i="36" s="1"/>
  <c r="K175" i="36" s="1"/>
  <c r="I183" i="36" a="1"/>
  <c r="I183" i="36" s="1"/>
  <c r="K183" i="36" s="1"/>
  <c r="I190" i="36" a="1"/>
  <c r="I190" i="36" s="1"/>
  <c r="K190" i="36" s="1"/>
  <c r="I198" i="36" a="1"/>
  <c r="I198" i="36" s="1"/>
  <c r="K198" i="36" s="1"/>
  <c r="I206" i="36" a="1"/>
  <c r="I206" i="36" s="1"/>
  <c r="K206" i="36" s="1"/>
  <c r="I214" i="36" a="1"/>
  <c r="I214" i="36" s="1"/>
  <c r="K214" i="36" s="1"/>
  <c r="I222" i="36" a="1"/>
  <c r="I222" i="36" s="1"/>
  <c r="K222" i="36" s="1"/>
  <c r="I230" i="36" a="1"/>
  <c r="I230" i="36" s="1"/>
  <c r="K230" i="36" s="1"/>
  <c r="I238" i="36" a="1"/>
  <c r="I238" i="36" s="1"/>
  <c r="K238" i="36" s="1"/>
  <c r="I246" i="36" a="1"/>
  <c r="I246" i="36" s="1"/>
  <c r="K246" i="36" s="1"/>
  <c r="I254" i="36" a="1"/>
  <c r="I254" i="36" s="1"/>
  <c r="K254" i="36" s="1"/>
  <c r="I262" i="36" a="1"/>
  <c r="I262" i="36" s="1"/>
  <c r="K262" i="36" s="1"/>
  <c r="I269" i="36" a="1"/>
  <c r="I269" i="36" s="1"/>
  <c r="K269" i="36" s="1"/>
  <c r="I284" i="36" a="1"/>
  <c r="I284" i="36" s="1"/>
  <c r="K284" i="36" s="1"/>
  <c r="I292" i="36" a="1"/>
  <c r="I292" i="36" s="1"/>
  <c r="K292" i="36" s="1"/>
  <c r="I299" i="36" a="1"/>
  <c r="I299" i="36" s="1"/>
  <c r="K299" i="36" s="1"/>
  <c r="I307" i="36" a="1"/>
  <c r="I307" i="36" s="1"/>
  <c r="K307" i="36" s="1"/>
  <c r="I315" i="36" a="1"/>
  <c r="I315" i="36" s="1"/>
  <c r="K315" i="36" s="1"/>
  <c r="I323" i="36" a="1"/>
  <c r="I323" i="36" s="1"/>
  <c r="K323" i="36" s="1"/>
  <c r="I330" i="36" a="1"/>
  <c r="I330" i="36" s="1"/>
  <c r="K330" i="36" s="1"/>
  <c r="I338" i="36" a="1"/>
  <c r="I338" i="36" s="1"/>
  <c r="K338" i="36" s="1"/>
  <c r="I346" i="36" a="1"/>
  <c r="I346" i="36" s="1"/>
  <c r="K346" i="36" s="1"/>
  <c r="I354" i="36" a="1"/>
  <c r="I354" i="36" s="1"/>
  <c r="K354" i="36" s="1"/>
  <c r="I310" i="36" a="1"/>
  <c r="I310" i="36" s="1"/>
  <c r="K310" i="36" s="1"/>
  <c r="I160" i="36" a="1"/>
  <c r="I160" i="36" s="1"/>
  <c r="K160" i="36" s="1"/>
  <c r="I168" i="36" a="1"/>
  <c r="I168" i="36" s="1"/>
  <c r="K168" i="36" s="1"/>
  <c r="I176" i="36" a="1"/>
  <c r="I176" i="36" s="1"/>
  <c r="K176" i="36" s="1"/>
  <c r="I184" i="36" a="1"/>
  <c r="I184" i="36" s="1"/>
  <c r="K184" i="36" s="1"/>
  <c r="I191" i="36" a="1"/>
  <c r="I191" i="36" s="1"/>
  <c r="K191" i="36" s="1"/>
  <c r="I199" i="36" a="1"/>
  <c r="I199" i="36" s="1"/>
  <c r="K199" i="36" s="1"/>
  <c r="I207" i="36" a="1"/>
  <c r="I207" i="36" s="1"/>
  <c r="K207" i="36" s="1"/>
  <c r="I215" i="36" a="1"/>
  <c r="I215" i="36" s="1"/>
  <c r="K215" i="36" s="1"/>
  <c r="I223" i="36" a="1"/>
  <c r="I223" i="36" s="1"/>
  <c r="K223" i="36" s="1"/>
  <c r="I231" i="36" a="1"/>
  <c r="I231" i="36" s="1"/>
  <c r="K231" i="36" s="1"/>
  <c r="I239" i="36" a="1"/>
  <c r="I239" i="36" s="1"/>
  <c r="K239" i="36" s="1"/>
  <c r="I247" i="36" a="1"/>
  <c r="I247" i="36" s="1"/>
  <c r="K247" i="36" s="1"/>
  <c r="I255" i="36" a="1"/>
  <c r="I255" i="36" s="1"/>
  <c r="K255" i="36" s="1"/>
  <c r="I263" i="36" a="1"/>
  <c r="I263" i="36" s="1"/>
  <c r="K263" i="36" s="1"/>
  <c r="I270" i="36" a="1"/>
  <c r="I270" i="36" s="1"/>
  <c r="K270" i="36" s="1"/>
  <c r="I277" i="36" a="1"/>
  <c r="I277" i="36" s="1"/>
  <c r="K277" i="36" s="1"/>
  <c r="I285" i="36" a="1"/>
  <c r="I285" i="36" s="1"/>
  <c r="K285" i="36" s="1"/>
  <c r="I293" i="36" a="1"/>
  <c r="I293" i="36" s="1"/>
  <c r="K293" i="36" s="1"/>
  <c r="I300" i="36" a="1"/>
  <c r="I300" i="36" s="1"/>
  <c r="K300" i="36" s="1"/>
  <c r="I308" i="36" a="1"/>
  <c r="I308" i="36" s="1"/>
  <c r="K308" i="36" s="1"/>
  <c r="I316" i="36" a="1"/>
  <c r="I316" i="36" s="1"/>
  <c r="K316" i="36" s="1"/>
  <c r="I324" i="36" a="1"/>
  <c r="I324" i="36" s="1"/>
  <c r="K324" i="36" s="1"/>
  <c r="I331" i="36" a="1"/>
  <c r="I331" i="36" s="1"/>
  <c r="K331" i="36" s="1"/>
  <c r="I339" i="36" a="1"/>
  <c r="I339" i="36" s="1"/>
  <c r="K339" i="36" s="1"/>
  <c r="I347" i="36" a="1"/>
  <c r="I347" i="36" s="1"/>
  <c r="K347" i="36" s="1"/>
  <c r="I355" i="36" a="1"/>
  <c r="I355" i="36" s="1"/>
  <c r="K355" i="36" s="1"/>
  <c r="I162" i="36" a="1"/>
  <c r="I162" i="36" s="1"/>
  <c r="K162" i="36" s="1"/>
  <c r="I209" i="36" a="1"/>
  <c r="I209" i="36" s="1"/>
  <c r="K209" i="36" s="1"/>
  <c r="I265" i="36" a="1"/>
  <c r="I265" i="36" s="1"/>
  <c r="K265" i="36" s="1"/>
  <c r="I318" i="36" a="1"/>
  <c r="I318" i="36" s="1"/>
  <c r="K318" i="36" s="1"/>
  <c r="I161" i="36" a="1"/>
  <c r="I161" i="36" s="1"/>
  <c r="K161" i="36" s="1"/>
  <c r="I169" i="36" a="1"/>
  <c r="I169" i="36" s="1"/>
  <c r="K169" i="36" s="1"/>
  <c r="I177" i="36" a="1"/>
  <c r="I177" i="36" s="1"/>
  <c r="K177" i="36" s="1"/>
  <c r="I192" i="36" a="1"/>
  <c r="I192" i="36" s="1"/>
  <c r="K192" i="36" s="1"/>
  <c r="I200" i="36" a="1"/>
  <c r="I200" i="36" s="1"/>
  <c r="K200" i="36" s="1"/>
  <c r="I208" i="36" a="1"/>
  <c r="I208" i="36" s="1"/>
  <c r="K208" i="36" s="1"/>
  <c r="I216" i="36" a="1"/>
  <c r="I216" i="36" s="1"/>
  <c r="K216" i="36" s="1"/>
  <c r="I224" i="36" a="1"/>
  <c r="I224" i="36" s="1"/>
  <c r="K224" i="36" s="1"/>
  <c r="I232" i="36" a="1"/>
  <c r="I232" i="36" s="1"/>
  <c r="K232" i="36" s="1"/>
  <c r="I240" i="36" a="1"/>
  <c r="I240" i="36" s="1"/>
  <c r="K240" i="36" s="1"/>
  <c r="I248" i="36" a="1"/>
  <c r="I248" i="36" s="1"/>
  <c r="K248" i="36" s="1"/>
  <c r="I256" i="36" a="1"/>
  <c r="I256" i="36" s="1"/>
  <c r="K256" i="36" s="1"/>
  <c r="I264" i="36" a="1"/>
  <c r="I264" i="36" s="1"/>
  <c r="K264" i="36" s="1"/>
  <c r="I271" i="36" a="1"/>
  <c r="I271" i="36" s="1"/>
  <c r="K271" i="36" s="1"/>
  <c r="I278" i="36" a="1"/>
  <c r="I278" i="36" s="1"/>
  <c r="K278" i="36" s="1"/>
  <c r="I286" i="36" a="1"/>
  <c r="I286" i="36" s="1"/>
  <c r="K286" i="36" s="1"/>
  <c r="I294" i="36" a="1"/>
  <c r="I294" i="36" s="1"/>
  <c r="K294" i="36" s="1"/>
  <c r="I301" i="36" a="1"/>
  <c r="I301" i="36" s="1"/>
  <c r="K301" i="36" s="1"/>
  <c r="I309" i="36" a="1"/>
  <c r="I309" i="36" s="1"/>
  <c r="K309" i="36" s="1"/>
  <c r="I317" i="36" a="1"/>
  <c r="I317" i="36" s="1"/>
  <c r="K317" i="36" s="1"/>
  <c r="I332" i="36" a="1"/>
  <c r="I332" i="36" s="1"/>
  <c r="K332" i="36" s="1"/>
  <c r="I340" i="36" a="1"/>
  <c r="I340" i="36" s="1"/>
  <c r="K340" i="36" s="1"/>
  <c r="I348" i="36" a="1"/>
  <c r="I348" i="36" s="1"/>
  <c r="K348" i="36" s="1"/>
  <c r="I356" i="36" a="1"/>
  <c r="I356" i="36" s="1"/>
  <c r="K356" i="36" s="1"/>
  <c r="I201" i="36" a="1"/>
  <c r="I201" i="36" s="1"/>
  <c r="K201" i="36" s="1"/>
  <c r="I233" i="36" a="1"/>
  <c r="I233" i="36" s="1"/>
  <c r="K233" i="36" s="1"/>
  <c r="I257" i="36" a="1"/>
  <c r="I257" i="36" s="1"/>
  <c r="K257" i="36" s="1"/>
  <c r="I302" i="36" a="1"/>
  <c r="I302" i="36" s="1"/>
  <c r="K302" i="36" s="1"/>
  <c r="I357" i="36" a="1"/>
  <c r="I357" i="36" s="1"/>
  <c r="K357" i="36" s="1"/>
  <c r="I22" i="36" a="1"/>
  <c r="I22" i="36" s="1"/>
  <c r="K22" i="36" s="1"/>
  <c r="I29" i="36" a="1"/>
  <c r="I37" i="36" a="1"/>
  <c r="I37" i="36" s="1"/>
  <c r="K37" i="36" s="1"/>
  <c r="I44" i="36" a="1"/>
  <c r="I44" i="36" s="1"/>
  <c r="K44" i="36" s="1"/>
  <c r="I52" i="36" a="1"/>
  <c r="I52" i="36" s="1"/>
  <c r="K52" i="36" s="1"/>
  <c r="I60" i="36" a="1"/>
  <c r="I60" i="36" s="1"/>
  <c r="K60" i="36" s="1"/>
  <c r="I68" i="36" a="1"/>
  <c r="I76" i="36" a="1"/>
  <c r="I83" i="36" a="1"/>
  <c r="I83" i="36" s="1"/>
  <c r="I91" i="36" a="1"/>
  <c r="I99" i="36" a="1"/>
  <c r="I106" i="36" a="1"/>
  <c r="I114" i="36" a="1"/>
  <c r="I114" i="36" s="1"/>
  <c r="K114" i="36" s="1"/>
  <c r="I122" i="36" a="1"/>
  <c r="I122" i="36" s="1"/>
  <c r="K122" i="36" s="1"/>
  <c r="I130" i="36" a="1"/>
  <c r="I138" i="36" a="1"/>
  <c r="I146" i="36" a="1"/>
  <c r="I21" i="36" a="1"/>
  <c r="I75" i="36" a="1"/>
  <c r="I129" i="36" a="1"/>
  <c r="I23" i="36" a="1"/>
  <c r="I30" i="36" a="1"/>
  <c r="I30" i="36" s="1"/>
  <c r="K30" i="36" s="1"/>
  <c r="I38" i="36" a="1"/>
  <c r="I45" i="36" a="1"/>
  <c r="I45" i="36" s="1"/>
  <c r="K45" i="36" s="1"/>
  <c r="I53" i="36" a="1"/>
  <c r="I61" i="36" a="1"/>
  <c r="I69" i="36" a="1"/>
  <c r="I69" i="36" s="1"/>
  <c r="K69" i="36" s="1"/>
  <c r="I77" i="36" a="1"/>
  <c r="I84" i="36" a="1"/>
  <c r="I84" i="36" s="1"/>
  <c r="K84" i="36" s="1"/>
  <c r="I92" i="36" a="1"/>
  <c r="I100" i="36" a="1"/>
  <c r="I107" i="36" a="1"/>
  <c r="I115" i="36" a="1"/>
  <c r="I123" i="36" a="1"/>
  <c r="I123" i="36" s="1"/>
  <c r="K123" i="36" s="1"/>
  <c r="I131" i="36" a="1"/>
  <c r="I131" i="36" s="1"/>
  <c r="K131" i="36" s="1"/>
  <c r="I139" i="36" a="1"/>
  <c r="I139" i="36" s="1"/>
  <c r="K139" i="36" s="1"/>
  <c r="I147" i="36" a="1"/>
  <c r="I153" i="36" a="1"/>
  <c r="I153" i="36" s="1"/>
  <c r="K153" i="36" s="1"/>
  <c r="I43" i="36" a="1"/>
  <c r="I105" i="36" a="1"/>
  <c r="I17" i="36" a="1"/>
  <c r="I24" i="36" a="1"/>
  <c r="I24" i="36" s="1"/>
  <c r="K24" i="36" s="1"/>
  <c r="I31" i="36" a="1"/>
  <c r="I31" i="36" s="1"/>
  <c r="K31" i="36" s="1"/>
  <c r="I39" i="36" a="1"/>
  <c r="I39" i="36" s="1"/>
  <c r="K39" i="36" s="1"/>
  <c r="I46" i="36" a="1"/>
  <c r="I46" i="36" s="1"/>
  <c r="K46" i="36" s="1"/>
  <c r="I54" i="36" a="1"/>
  <c r="I62" i="36" a="1"/>
  <c r="I62" i="36" s="1"/>
  <c r="K62" i="36" s="1"/>
  <c r="I70" i="36" a="1"/>
  <c r="I78" i="36" a="1"/>
  <c r="I78" i="36" s="1"/>
  <c r="K78" i="36" s="1"/>
  <c r="I85" i="36" a="1"/>
  <c r="I85" i="36" s="1"/>
  <c r="K85" i="36" s="1"/>
  <c r="I93" i="36" a="1"/>
  <c r="I93" i="36" s="1"/>
  <c r="K93" i="36" s="1"/>
  <c r="I101" i="36" a="1"/>
  <c r="I108" i="36" a="1"/>
  <c r="I108" i="36" s="1"/>
  <c r="K108" i="36" s="1"/>
  <c r="I116" i="36" a="1"/>
  <c r="I124" i="36" a="1"/>
  <c r="I132" i="36" a="1"/>
  <c r="I132" i="36" s="1"/>
  <c r="K132" i="36" s="1"/>
  <c r="I140" i="36" a="1"/>
  <c r="I148" i="36" a="1"/>
  <c r="I148" i="36" s="1"/>
  <c r="K148" i="36" s="1"/>
  <c r="I154" i="36" a="1"/>
  <c r="I28" i="36" a="1"/>
  <c r="I28" i="36" s="1"/>
  <c r="K28" i="36" s="1"/>
  <c r="I90" i="36" a="1"/>
  <c r="I90" i="36" s="1"/>
  <c r="K90" i="36" s="1"/>
  <c r="I152" i="36" a="1"/>
  <c r="I152" i="36" s="1"/>
  <c r="K152" i="36" s="1"/>
  <c r="I18" i="36" a="1"/>
  <c r="I32" i="36" a="1"/>
  <c r="I40" i="36" a="1"/>
  <c r="I40" i="36" s="1"/>
  <c r="K40" i="36" s="1"/>
  <c r="I47" i="36" a="1"/>
  <c r="I47" i="36" s="1"/>
  <c r="K47" i="36" s="1"/>
  <c r="I55" i="36" a="1"/>
  <c r="I55" i="36" s="1"/>
  <c r="K55" i="36" s="1"/>
  <c r="I63" i="36" a="1"/>
  <c r="I71" i="36" a="1"/>
  <c r="I79" i="36" a="1"/>
  <c r="I79" i="36" s="1"/>
  <c r="K79" i="36" s="1"/>
  <c r="I86" i="36" a="1"/>
  <c r="I94" i="36" a="1"/>
  <c r="I94" i="36" s="1"/>
  <c r="K94" i="36" s="1"/>
  <c r="I102" i="36" a="1"/>
  <c r="I102" i="36" s="1"/>
  <c r="K102" i="36" s="1"/>
  <c r="I109" i="36" a="1"/>
  <c r="I109" i="36" s="1"/>
  <c r="K109" i="36" s="1"/>
  <c r="I117" i="36" a="1"/>
  <c r="I125" i="36" a="1"/>
  <c r="I133" i="36" a="1"/>
  <c r="I141" i="36" a="1"/>
  <c r="I155" i="36" a="1"/>
  <c r="I67" i="36" a="1"/>
  <c r="I67" i="36" s="1"/>
  <c r="K67" i="36" s="1"/>
  <c r="I145" i="36" a="1"/>
  <c r="I145" i="36" s="1"/>
  <c r="K145" i="36" s="1"/>
  <c r="I19" i="36" a="1"/>
  <c r="I25" i="36" a="1"/>
  <c r="I33" i="36" a="1"/>
  <c r="I33" i="36" s="1"/>
  <c r="K33" i="36" s="1"/>
  <c r="I48" i="36" a="1"/>
  <c r="I56" i="36" a="1"/>
  <c r="I64" i="36" a="1"/>
  <c r="I64" i="36" s="1"/>
  <c r="K64" i="36" s="1"/>
  <c r="I72" i="36" a="1"/>
  <c r="I80" i="36" a="1"/>
  <c r="I80" i="36" s="1"/>
  <c r="K80" i="36" s="1"/>
  <c r="I87" i="36" a="1"/>
  <c r="I87" i="36" s="1"/>
  <c r="K87" i="36" s="1"/>
  <c r="I95" i="36" a="1"/>
  <c r="I95" i="36" s="1"/>
  <c r="K95" i="36" s="1"/>
  <c r="I103" i="36" a="1"/>
  <c r="I110" i="36" a="1"/>
  <c r="I118" i="36" a="1"/>
  <c r="I118" i="36" s="1"/>
  <c r="K118" i="36" s="1"/>
  <c r="I126" i="36" a="1"/>
  <c r="I134" i="36" a="1"/>
  <c r="I142" i="36" a="1"/>
  <c r="I149" i="36" a="1"/>
  <c r="I149" i="36" s="1"/>
  <c r="K149" i="36" s="1"/>
  <c r="I156" i="36" a="1"/>
  <c r="I156" i="36" s="1"/>
  <c r="K156" i="36" s="1"/>
  <c r="I59" i="36" a="1"/>
  <c r="I113" i="36" a="1"/>
  <c r="I113" i="36" s="1"/>
  <c r="K113" i="36" s="1"/>
  <c r="I20" i="36" a="1"/>
  <c r="I26" i="36" a="1"/>
  <c r="I34" i="36" a="1"/>
  <c r="I34" i="36" s="1"/>
  <c r="K34" i="36" s="1"/>
  <c r="I41" i="36" a="1"/>
  <c r="I41" i="36" s="1"/>
  <c r="K41" i="36" s="1"/>
  <c r="I49" i="36" a="1"/>
  <c r="I49" i="36" s="1"/>
  <c r="K49" i="36" s="1"/>
  <c r="I57" i="36" a="1"/>
  <c r="I65" i="36" a="1"/>
  <c r="I73" i="36" a="1"/>
  <c r="I88" i="36" a="1"/>
  <c r="I96" i="36" a="1"/>
  <c r="I104" i="36" a="1"/>
  <c r="I104" i="36" s="1"/>
  <c r="K104" i="36" s="1"/>
  <c r="I111" i="36" a="1"/>
  <c r="I111" i="36" s="1"/>
  <c r="K111" i="36" s="1"/>
  <c r="I119" i="36" a="1"/>
  <c r="I127" i="36" a="1"/>
  <c r="I127" i="36" s="1"/>
  <c r="K127" i="36" s="1"/>
  <c r="I135" i="36" a="1"/>
  <c r="I143" i="36" a="1"/>
  <c r="I150" i="36" a="1"/>
  <c r="I157" i="36" a="1"/>
  <c r="I36" i="36" a="1"/>
  <c r="I82" i="36" a="1"/>
  <c r="I82" i="36" s="1"/>
  <c r="K82" i="36" s="1"/>
  <c r="I121" i="36" a="1"/>
  <c r="I121" i="36" s="1"/>
  <c r="K121" i="36" s="1"/>
  <c r="I27" i="36" a="1"/>
  <c r="I35" i="36" a="1"/>
  <c r="I42" i="36" a="1"/>
  <c r="I42" i="36" s="1"/>
  <c r="K42" i="36" s="1"/>
  <c r="I50" i="36" a="1"/>
  <c r="I58" i="36" a="1"/>
  <c r="I58" i="36" s="1"/>
  <c r="K58" i="36" s="1"/>
  <c r="I66" i="36" a="1"/>
  <c r="I74" i="36" a="1"/>
  <c r="I81" i="36" a="1"/>
  <c r="I81" i="36" s="1"/>
  <c r="K81" i="36" s="1"/>
  <c r="I89" i="36" a="1"/>
  <c r="I97" i="36" a="1"/>
  <c r="I112" i="36" a="1"/>
  <c r="I120" i="36" a="1"/>
  <c r="I128" i="36" a="1"/>
  <c r="I128" i="36" s="1"/>
  <c r="K128" i="36" s="1"/>
  <c r="I136" i="36" a="1"/>
  <c r="I136" i="36" s="1"/>
  <c r="K136" i="36" s="1"/>
  <c r="I144" i="36" a="1"/>
  <c r="I144" i="36" s="1"/>
  <c r="K144" i="36" s="1"/>
  <c r="I151" i="36" a="1"/>
  <c r="I151" i="36" s="1"/>
  <c r="K151" i="36" s="1"/>
  <c r="I158" i="36" a="1"/>
  <c r="I51" i="36" a="1"/>
  <c r="I51" i="36" s="1"/>
  <c r="K51" i="36" s="1"/>
  <c r="I98" i="36" a="1"/>
  <c r="I98" i="36" s="1"/>
  <c r="K98" i="36" s="1"/>
  <c r="I137" i="36" a="1"/>
  <c r="K83" i="36" l="1"/>
  <c r="I43" i="36"/>
  <c r="K43" i="36" s="1"/>
  <c r="I38" i="36"/>
  <c r="K38" i="36" s="1"/>
  <c r="I68" i="36"/>
  <c r="K68" i="36" s="1"/>
  <c r="I150" i="36"/>
  <c r="K150" i="36" s="1"/>
  <c r="I23" i="36"/>
  <c r="K23" i="36" s="1"/>
  <c r="I157" i="36"/>
  <c r="K157" i="36" s="1"/>
  <c r="I63" i="36"/>
  <c r="K63" i="36" s="1"/>
  <c r="I32" i="36"/>
  <c r="K32" i="36" s="1"/>
  <c r="I154" i="36"/>
  <c r="K154" i="36" s="1"/>
  <c r="I119" i="36"/>
  <c r="K119" i="36" s="1"/>
  <c r="I110" i="36"/>
  <c r="K110" i="36" s="1"/>
  <c r="I48" i="36"/>
  <c r="K48" i="36" s="1"/>
  <c r="I86" i="36"/>
  <c r="K86" i="36" s="1"/>
  <c r="I129" i="36"/>
  <c r="K129" i="36" s="1"/>
  <c r="I105" i="36"/>
  <c r="K105" i="36" s="1"/>
  <c r="I146" i="36"/>
  <c r="K146" i="36" s="1"/>
  <c r="I56" i="36"/>
  <c r="K56" i="36" s="1"/>
  <c r="I59" i="36"/>
  <c r="K59" i="36" s="1"/>
  <c r="I103" i="36"/>
  <c r="K103" i="36" s="1"/>
  <c r="I140" i="36"/>
  <c r="K140" i="36" s="1"/>
  <c r="I61" i="36"/>
  <c r="K61" i="36" s="1"/>
  <c r="I99" i="36"/>
  <c r="K99" i="36" s="1"/>
  <c r="I35" i="36"/>
  <c r="K35" i="36" s="1"/>
  <c r="I96" i="36"/>
  <c r="K96" i="36" s="1"/>
  <c r="I124" i="36"/>
  <c r="K124" i="36" s="1"/>
  <c r="I88" i="36"/>
  <c r="K88" i="36" s="1"/>
  <c r="I65" i="36"/>
  <c r="K65" i="36" s="1"/>
  <c r="I137" i="36"/>
  <c r="K137" i="36" s="1"/>
  <c r="I50" i="36"/>
  <c r="K50" i="36" s="1"/>
  <c r="I112" i="36"/>
  <c r="K112" i="36" s="1"/>
  <c r="I25" i="36"/>
  <c r="K25" i="36" s="1"/>
  <c r="I133" i="36"/>
  <c r="K133" i="36" s="1"/>
  <c r="I70" i="36"/>
  <c r="K70" i="36" s="1"/>
  <c r="I115" i="36"/>
  <c r="K115" i="36" s="1"/>
  <c r="I53" i="36"/>
  <c r="K53" i="36" s="1"/>
  <c r="I91" i="36"/>
  <c r="K91" i="36" s="1"/>
  <c r="I29" i="36"/>
  <c r="K29" i="36" s="1"/>
  <c r="I19" i="36"/>
  <c r="K19" i="36" s="1"/>
  <c r="I26" i="36"/>
  <c r="K26" i="36" s="1"/>
  <c r="I142" i="36"/>
  <c r="K142" i="36" s="1"/>
  <c r="I17" i="36"/>
  <c r="K17" i="36" s="1"/>
  <c r="I75" i="36"/>
  <c r="K75" i="36" s="1"/>
  <c r="I106" i="36"/>
  <c r="K106" i="36" s="1"/>
  <c r="I120" i="36"/>
  <c r="K120" i="36" s="1"/>
  <c r="I20" i="36"/>
  <c r="K20" i="36" s="1"/>
  <c r="I134" i="36"/>
  <c r="K134" i="36" s="1"/>
  <c r="I72" i="36"/>
  <c r="K72" i="36" s="1"/>
  <c r="I155" i="36"/>
  <c r="K155" i="36" s="1"/>
  <c r="I18" i="36"/>
  <c r="K18" i="36" s="1"/>
  <c r="I21" i="36"/>
  <c r="K21" i="36" s="1"/>
  <c r="I66" i="36"/>
  <c r="K66" i="36" s="1"/>
  <c r="I97" i="36"/>
  <c r="K97" i="36" s="1"/>
  <c r="I143" i="36"/>
  <c r="K143" i="36" s="1"/>
  <c r="I73" i="36"/>
  <c r="K73" i="36" s="1"/>
  <c r="I126" i="36"/>
  <c r="K126" i="36" s="1"/>
  <c r="I141" i="36"/>
  <c r="K141" i="36" s="1"/>
  <c r="I107" i="36"/>
  <c r="K107" i="36" s="1"/>
  <c r="I135" i="36"/>
  <c r="K135" i="36" s="1"/>
  <c r="I71" i="36"/>
  <c r="K71" i="36" s="1"/>
  <c r="I116" i="36"/>
  <c r="K116" i="36" s="1"/>
  <c r="I54" i="36"/>
  <c r="K54" i="36" s="1"/>
  <c r="I100" i="36"/>
  <c r="K100" i="36" s="1"/>
  <c r="I16" i="36" a="1"/>
  <c r="I16" i="36" s="1"/>
  <c r="K16" i="36" s="1"/>
  <c r="I77" i="36"/>
  <c r="K77" i="36" s="1"/>
  <c r="I158" i="36"/>
  <c r="K158" i="36" s="1"/>
  <c r="I89" i="36"/>
  <c r="K89" i="36" s="1"/>
  <c r="I27" i="36"/>
  <c r="K27" i="36" s="1"/>
  <c r="I57" i="36"/>
  <c r="K57" i="36" s="1"/>
  <c r="I125" i="36"/>
  <c r="K125" i="36" s="1"/>
  <c r="I92" i="36"/>
  <c r="K92" i="36" s="1"/>
  <c r="I138" i="36"/>
  <c r="K138" i="36" s="1"/>
  <c r="I76" i="36"/>
  <c r="K76" i="36" s="1"/>
  <c r="I74" i="36"/>
  <c r="K74" i="36" s="1"/>
  <c r="I36" i="36"/>
  <c r="K36" i="36" s="1"/>
  <c r="I117" i="36"/>
  <c r="K117" i="36" s="1"/>
  <c r="I101" i="36"/>
  <c r="K101" i="36" s="1"/>
  <c r="I147" i="36"/>
  <c r="K147" i="36" s="1"/>
  <c r="I130" i="36"/>
  <c r="K130"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Kashyap, Bharath</author>
  </authors>
  <commentList>
    <comment ref="G5" authorId="0" shapeId="0" xr:uid="{DF812607-4F2F-41D3-AF61-B18A1B68428A}">
      <text>
        <r>
          <rPr>
            <b/>
            <sz val="9"/>
            <color indexed="81"/>
            <rFont val="Tahoma"/>
            <family val="2"/>
          </rPr>
          <t>Kashyap, Bharath:</t>
        </r>
        <r>
          <rPr>
            <sz val="9"/>
            <color indexed="81"/>
            <rFont val="Tahoma"/>
            <family val="2"/>
          </rPr>
          <t xml:space="preserve">
Use the free text search in text box, to filter the data based on your search criteria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<sst xmlns="http://schemas.openxmlformats.org/spreadsheetml/2006/main" count="8763" uniqueCount="3501">
  <si>
    <t>ID</t>
  </si>
  <si>
    <t>name</t>
  </si>
  <si>
    <t>description</t>
  </si>
  <si>
    <t>url</t>
  </si>
  <si>
    <t>associated groups</t>
  </si>
  <si>
    <t>G0099</t>
  </si>
  <si>
    <t>APT-C-36</t>
  </si>
  <si>
    <t>Blind Eagle</t>
  </si>
  <si>
    <t>G0006</t>
  </si>
  <si>
    <t>APT1</t>
  </si>
  <si>
    <t>Comment Crew, Comment Group, Comment Panda</t>
  </si>
  <si>
    <t>G0005</t>
  </si>
  <si>
    <t>APT12</t>
  </si>
  <si>
    <t>DNSCALC, DynCalc, IXESHE, Numbered Panda</t>
  </si>
  <si>
    <t>G0023</t>
  </si>
  <si>
    <t>APT16</t>
  </si>
  <si>
    <t>G0025</t>
  </si>
  <si>
    <t>APT17</t>
  </si>
  <si>
    <t>Deputy Dog</t>
  </si>
  <si>
    <t>G0026</t>
  </si>
  <si>
    <t>APT18</t>
  </si>
  <si>
    <t>Dynamite Panda, TG-0416, Threat Group-0416</t>
  </si>
  <si>
    <t>G0073</t>
  </si>
  <si>
    <t>APT19</t>
  </si>
  <si>
    <t>C0d0so0, Codoso, Codoso Team, Sunshop Group</t>
  </si>
  <si>
    <t>G0007</t>
  </si>
  <si>
    <t>APT28</t>
  </si>
  <si>
    <t>Fancy Bear, Group 74, IRON TWILIGHT, Pawn Storm, SNAKEMACKEREL, STRONTIUM, Sednit, Sofacy, Swallowtail, TG-4127, Threat Group-4127, Tsar Team</t>
  </si>
  <si>
    <t>G0016</t>
  </si>
  <si>
    <t>APT29</t>
  </si>
  <si>
    <t>Blue Kitsune, Cozy Bear, CozyDuke, Dark Halo, IRON HEMLOCK, IRON RITUAL, NOBELIUM, NobleBaron, SolarStorm, StellarParticle, The Dukes, UNC2452, YTTRIUM</t>
  </si>
  <si>
    <t>G0022</t>
  </si>
  <si>
    <t>APT3</t>
  </si>
  <si>
    <t>Buckeye, Gothic Panda, Pirpi, TG-0110, Threat Group-0110, UPS Team</t>
  </si>
  <si>
    <t>G0013</t>
  </si>
  <si>
    <t>APT30</t>
  </si>
  <si>
    <t>G0050</t>
  </si>
  <si>
    <t>APT32</t>
  </si>
  <si>
    <t>APT-C-00, OceanLotus, SeaLotus</t>
  </si>
  <si>
    <t>G0064</t>
  </si>
  <si>
    <t>APT33</t>
  </si>
  <si>
    <t>Elfin, HOLMIUM</t>
  </si>
  <si>
    <t>G0067</t>
  </si>
  <si>
    <t>APT37</t>
  </si>
  <si>
    <t>Group123, InkySquid, Reaper, Richochet Chollima, ScarCruft, TEMP.Reaper</t>
  </si>
  <si>
    <t>G0082</t>
  </si>
  <si>
    <t>APT38</t>
  </si>
  <si>
    <t>BeagleBoyz, Bluenoroff, NICKEL GLADSTONE, Stardust Chollima</t>
  </si>
  <si>
    <t>G0087</t>
  </si>
  <si>
    <t>APT39</t>
  </si>
  <si>
    <t>Chafer, ITG07, Remix Kitten</t>
  </si>
  <si>
    <t>G0096</t>
  </si>
  <si>
    <t>APT41</t>
  </si>
  <si>
    <t>Wicked Panda</t>
  </si>
  <si>
    <t>G0130</t>
  </si>
  <si>
    <t>Ajax Security Team</t>
  </si>
  <si>
    <t>AjaxTM, Flying Kitten, Operation Saffron Rose, Operation Woolen-Goldfish, Rocket Kitten</t>
  </si>
  <si>
    <t>G0138</t>
  </si>
  <si>
    <t>Andariel</t>
  </si>
  <si>
    <t>Silent Chollima</t>
  </si>
  <si>
    <t>G1007</t>
  </si>
  <si>
    <t>Aoqin Dragon</t>
  </si>
  <si>
    <t>G0143</t>
  </si>
  <si>
    <t>Aquatic Panda</t>
  </si>
  <si>
    <t>G0001</t>
  </si>
  <si>
    <t>Axiom</t>
  </si>
  <si>
    <t>Group 72</t>
  </si>
  <si>
    <t>G1002</t>
  </si>
  <si>
    <t>BITTER</t>
  </si>
  <si>
    <t>T-APT-17</t>
  </si>
  <si>
    <t>G0060</t>
  </si>
  <si>
    <t>BRONZE BUTLER</t>
  </si>
  <si>
    <t>REDBALDKNIGHT, Tick</t>
  </si>
  <si>
    <t>G0135</t>
  </si>
  <si>
    <t>BackdoorDiplomacy</t>
  </si>
  <si>
    <t>G0063</t>
  </si>
  <si>
    <t>BlackOasis</t>
  </si>
  <si>
    <t>G0098</t>
  </si>
  <si>
    <t>BlackTech</t>
  </si>
  <si>
    <t>Palmerworm</t>
  </si>
  <si>
    <t>G0108</t>
  </si>
  <si>
    <t>Blue Mockingbird</t>
  </si>
  <si>
    <t>G1012</t>
  </si>
  <si>
    <t>CURIUM</t>
  </si>
  <si>
    <t>G0008</t>
  </si>
  <si>
    <t>Carbanak</t>
  </si>
  <si>
    <t>Anunak</t>
  </si>
  <si>
    <t>G0114</t>
  </si>
  <si>
    <t>Chimera</t>
  </si>
  <si>
    <t>G0003</t>
  </si>
  <si>
    <t>Cleaver</t>
  </si>
  <si>
    <t>TG-2889, Threat Group 2889</t>
  </si>
  <si>
    <t>G0080</t>
  </si>
  <si>
    <t>Cobalt Group</t>
  </si>
  <si>
    <t>Cobalt Gang, Cobalt Spider, GOLD KINGSWOOD</t>
  </si>
  <si>
    <t>G0142</t>
  </si>
  <si>
    <t>Confucius</t>
  </si>
  <si>
    <t>Confucius APT</t>
  </si>
  <si>
    <t>G0052</t>
  </si>
  <si>
    <t>CopyKittens</t>
  </si>
  <si>
    <t>G0070</t>
  </si>
  <si>
    <t>Dark Caracal</t>
  </si>
  <si>
    <t>G0079</t>
  </si>
  <si>
    <t>DarkHydrus</t>
  </si>
  <si>
    <t>G0105</t>
  </si>
  <si>
    <t>DarkVishnya</t>
  </si>
  <si>
    <t>G0012</t>
  </si>
  <si>
    <t>Darkhotel</t>
  </si>
  <si>
    <t>DUBNIUM</t>
  </si>
  <si>
    <t>G0009</t>
  </si>
  <si>
    <t>Deep Panda</t>
  </si>
  <si>
    <t>Black Vine, KungFu Kittens, PinkPanther, Shell Crew, WebMasters</t>
  </si>
  <si>
    <t>G0017</t>
  </si>
  <si>
    <t>DragonOK</t>
  </si>
  <si>
    <t>G0035</t>
  </si>
  <si>
    <t>Dragonfly</t>
  </si>
  <si>
    <t>Berserk Bear, Crouching Yeti, DYMALLOY, Energetic Bear, IRON LIBERTY, TEMP.Isotope, TG-4192</t>
  </si>
  <si>
    <t>G1011</t>
  </si>
  <si>
    <t>EXOTIC LILY</t>
  </si>
  <si>
    <t>G1006</t>
  </si>
  <si>
    <t>Earth Lusca</t>
  </si>
  <si>
    <t>TAG-22</t>
  </si>
  <si>
    <t>G0066</t>
  </si>
  <si>
    <t>Elderwood</t>
  </si>
  <si>
    <t>Beijing Group, Elderwood Gang, Sneaky Panda</t>
  </si>
  <si>
    <t>G1003</t>
  </si>
  <si>
    <t>Ember Bear</t>
  </si>
  <si>
    <t>Bleeding Bear, Lorec Bear, Lorec53, Saint Bear, UAC-0056, UNC2589</t>
  </si>
  <si>
    <t>G0020</t>
  </si>
  <si>
    <t>Equation</t>
  </si>
  <si>
    <t>G0120</t>
  </si>
  <si>
    <t>Evilnum</t>
  </si>
  <si>
    <t>G0051</t>
  </si>
  <si>
    <t>FIN10</t>
  </si>
  <si>
    <t>G0085</t>
  </si>
  <si>
    <t>FIN4</t>
  </si>
  <si>
    <t>G0053</t>
  </si>
  <si>
    <t>FIN5</t>
  </si>
  <si>
    <t>G0037</t>
  </si>
  <si>
    <t>FIN6</t>
  </si>
  <si>
    <t>ITG08, Magecart Group 6, Skeleton Spider</t>
  </si>
  <si>
    <t>G0046</t>
  </si>
  <si>
    <t>FIN7</t>
  </si>
  <si>
    <t>Carbon Spider, GOLD NIAGARA, ITG14</t>
  </si>
  <si>
    <t>G0061</t>
  </si>
  <si>
    <t>FIN8</t>
  </si>
  <si>
    <t>G0137</t>
  </si>
  <si>
    <t>Ferocious Kitten</t>
  </si>
  <si>
    <t>G0117</t>
  </si>
  <si>
    <t>Fox Kitten</t>
  </si>
  <si>
    <t>Parisite, Pioneer Kitten, UNC757</t>
  </si>
  <si>
    <t>G0093</t>
  </si>
  <si>
    <t>GALLIUM</t>
  </si>
  <si>
    <t>Operation Soft Cell</t>
  </si>
  <si>
    <t>G0036</t>
  </si>
  <si>
    <t>GCMAN</t>
  </si>
  <si>
    <t>G0115</t>
  </si>
  <si>
    <t>GOLD SOUTHFIELD</t>
  </si>
  <si>
    <t>Pinchy Spider</t>
  </si>
  <si>
    <t>G0084</t>
  </si>
  <si>
    <t>Gallmaker</t>
  </si>
  <si>
    <t>G0047</t>
  </si>
  <si>
    <t>Gamaredon Group</t>
  </si>
  <si>
    <t>ACTINIUM, Armageddon, DEV-0157, IRON TILDEN, Primitive Bear, Shuckworm</t>
  </si>
  <si>
    <t>G0078</t>
  </si>
  <si>
    <t>Gorgon Group</t>
  </si>
  <si>
    <t>G0043</t>
  </si>
  <si>
    <t>Group5</t>
  </si>
  <si>
    <t>G0125</t>
  </si>
  <si>
    <t>HAFNIUM</t>
  </si>
  <si>
    <t>Operation Exchange Marauder</t>
  </si>
  <si>
    <t>G1001</t>
  </si>
  <si>
    <t>HEXANE</t>
  </si>
  <si>
    <t>Lyceum, Siamesekitten, Spirlin</t>
  </si>
  <si>
    <t>G0126</t>
  </si>
  <si>
    <t>Higaisa</t>
  </si>
  <si>
    <t>G0100</t>
  </si>
  <si>
    <t>Inception</t>
  </si>
  <si>
    <t>Cloud Atlas, Inception Framework</t>
  </si>
  <si>
    <t>G0136</t>
  </si>
  <si>
    <t>IndigoZebra</t>
  </si>
  <si>
    <t>G0119</t>
  </si>
  <si>
    <t>Indrik Spider</t>
  </si>
  <si>
    <t>Evil Corp</t>
  </si>
  <si>
    <t>G0004</t>
  </si>
  <si>
    <t>Ke3chang</t>
  </si>
  <si>
    <t>APT15, GREF, Mirage, NICKEL, Playful Dragon, RoyalAPT, Vixen Panda</t>
  </si>
  <si>
    <t>G0094</t>
  </si>
  <si>
    <t>Kimsuky</t>
  </si>
  <si>
    <t>Black Banshee, STOLEN PENCIL, Thallium, Velvet Chollima</t>
  </si>
  <si>
    <t>G1004</t>
  </si>
  <si>
    <t>LAPSUS$</t>
  </si>
  <si>
    <t>DEV-0537</t>
  </si>
  <si>
    <t>G0032</t>
  </si>
  <si>
    <t>Lazarus Group</t>
  </si>
  <si>
    <t>Guardians of Peace, HIDDEN COBRA, Labyrinth Chollima, NICKEL ACADEMY, ZINC</t>
  </si>
  <si>
    <t>G0140</t>
  </si>
  <si>
    <t>LazyScripter</t>
  </si>
  <si>
    <t>G0077</t>
  </si>
  <si>
    <t>Leafminer</t>
  </si>
  <si>
    <t>Raspite</t>
  </si>
  <si>
    <t>G0065</t>
  </si>
  <si>
    <t>Leviathan</t>
  </si>
  <si>
    <t>APT40, BRONZE MOHAWK, Gadolinium, Kryptonite Panda, MUDCARP, TEMP.Jumper, TEMP.Periscope</t>
  </si>
  <si>
    <t>G0030</t>
  </si>
  <si>
    <t>Lotus Blossom</t>
  </si>
  <si>
    <t>DRAGONFISH, Spring Dragon</t>
  </si>
  <si>
    <t>G1014</t>
  </si>
  <si>
    <t>LuminousMoth</t>
  </si>
  <si>
    <t>G0095</t>
  </si>
  <si>
    <t>Machete</t>
  </si>
  <si>
    <t>APT-C-43, El Machete</t>
  </si>
  <si>
    <t>G0059</t>
  </si>
  <si>
    <t>Magic Hound</t>
  </si>
  <si>
    <t>APT35, COBALT ILLUSION, Charming Kitten, ITG18, Newscaster, Phosphorus, TA453</t>
  </si>
  <si>
    <t>G1013</t>
  </si>
  <si>
    <t>Metador</t>
  </si>
  <si>
    <t>G0002</t>
  </si>
  <si>
    <t>Moafee</t>
  </si>
  <si>
    <t>G0103</t>
  </si>
  <si>
    <t>Mofang</t>
  </si>
  <si>
    <t>G0021</t>
  </si>
  <si>
    <t>Molerats</t>
  </si>
  <si>
    <t>Gaza Cybergang, Operation Molerats</t>
  </si>
  <si>
    <t>G1009</t>
  </si>
  <si>
    <t>Moses Staff</t>
  </si>
  <si>
    <t>G0069</t>
  </si>
  <si>
    <t>MuddyWater</t>
  </si>
  <si>
    <t>Earth Vetala, MERCURY, Seedworm, Static Kitten, TEMP.Zagros</t>
  </si>
  <si>
    <t>G0129</t>
  </si>
  <si>
    <t>Mustang Panda</t>
  </si>
  <si>
    <t>BRONZE PRESIDENT, RedDelta, TA416</t>
  </si>
  <si>
    <t>G0055</t>
  </si>
  <si>
    <t>NEODYMIUM</t>
  </si>
  <si>
    <t>G0019</t>
  </si>
  <si>
    <t>Naikon</t>
  </si>
  <si>
    <t>G0133</t>
  </si>
  <si>
    <t>Nomadic Octopus</t>
  </si>
  <si>
    <t>DustSquad</t>
  </si>
  <si>
    <t>G0049</t>
  </si>
  <si>
    <t>OilRig</t>
  </si>
  <si>
    <t>APT34, COBALT GYPSY, Evasive Serpens, Helix Kitten, IRN2</t>
  </si>
  <si>
    <t>G0071</t>
  </si>
  <si>
    <t>Orangeworm</t>
  </si>
  <si>
    <t>G0068</t>
  </si>
  <si>
    <t>PLATINUM</t>
  </si>
  <si>
    <t>G1005</t>
  </si>
  <si>
    <t>POLONIUM</t>
  </si>
  <si>
    <t>G0056</t>
  </si>
  <si>
    <t>PROMETHIUM</t>
  </si>
  <si>
    <t>StrongPity</t>
  </si>
  <si>
    <t>G0040</t>
  </si>
  <si>
    <t>Patchwork</t>
  </si>
  <si>
    <t>Chinastrats, Dropping Elephant, Hangover Group, MONSOON, Operation Hangover</t>
  </si>
  <si>
    <t>G0011</t>
  </si>
  <si>
    <t>PittyTiger</t>
  </si>
  <si>
    <t>G0033</t>
  </si>
  <si>
    <t>Poseidon Group</t>
  </si>
  <si>
    <t>G0024</t>
  </si>
  <si>
    <t>Putter Panda</t>
  </si>
  <si>
    <t>APT2, MSUpdater</t>
  </si>
  <si>
    <t>G0048</t>
  </si>
  <si>
    <t>RTM</t>
  </si>
  <si>
    <t>G0075</t>
  </si>
  <si>
    <t>Rancor</t>
  </si>
  <si>
    <t>G0106</t>
  </si>
  <si>
    <t>Rocke</t>
  </si>
  <si>
    <t>G0034</t>
  </si>
  <si>
    <t>Sandworm Team</t>
  </si>
  <si>
    <t>BlackEnergy (Group), ELECTRUM, IRIDIUM, IRON VIKING, Quedagh, Telebots, Voodoo Bear</t>
  </si>
  <si>
    <t>G0029</t>
  </si>
  <si>
    <t>Scarlet Mimic</t>
  </si>
  <si>
    <t>G1008</t>
  </si>
  <si>
    <t>SideCopy</t>
  </si>
  <si>
    <t>G0121</t>
  </si>
  <si>
    <t>Sidewinder</t>
  </si>
  <si>
    <t>Rattlesnake, T-APT-04</t>
  </si>
  <si>
    <t>G0091</t>
  </si>
  <si>
    <t>Silence</t>
  </si>
  <si>
    <t>Whisper Spider</t>
  </si>
  <si>
    <t>G0122</t>
  </si>
  <si>
    <t>Silent Librarian</t>
  </si>
  <si>
    <t>COBALT DICKENS, TA407</t>
  </si>
  <si>
    <t>G0083</t>
  </si>
  <si>
    <t>SilverTerrier</t>
  </si>
  <si>
    <t>G0054</t>
  </si>
  <si>
    <t>Sowbug</t>
  </si>
  <si>
    <t>G0038</t>
  </si>
  <si>
    <t>Stealth Falcon</t>
  </si>
  <si>
    <t>G0041</t>
  </si>
  <si>
    <t>Strider</t>
  </si>
  <si>
    <t>ProjectSauron</t>
  </si>
  <si>
    <t>G0039</t>
  </si>
  <si>
    <t>Suckfly</t>
  </si>
  <si>
    <t>G0062</t>
  </si>
  <si>
    <t>TA459</t>
  </si>
  <si>
    <t>G0092</t>
  </si>
  <si>
    <t>TA505</t>
  </si>
  <si>
    <t>Hive0065</t>
  </si>
  <si>
    <t>G0127</t>
  </si>
  <si>
    <t>TA551</t>
  </si>
  <si>
    <t>GOLD CABIN, Shathak</t>
  </si>
  <si>
    <t>G0088</t>
  </si>
  <si>
    <t>TEMP.Veles</t>
  </si>
  <si>
    <t>XENOTIME</t>
  </si>
  <si>
    <t>G0139</t>
  </si>
  <si>
    <t>TeamTNT</t>
  </si>
  <si>
    <t>G0089</t>
  </si>
  <si>
    <t>The White Company</t>
  </si>
  <si>
    <t>G0028</t>
  </si>
  <si>
    <t>Threat Group-1314</t>
  </si>
  <si>
    <t>TG-1314</t>
  </si>
  <si>
    <t>G0027</t>
  </si>
  <si>
    <t>Threat Group-3390</t>
  </si>
  <si>
    <t>APT27, BRONZE UNION, Earth Smilodon, Emissary Panda, Iron Tiger, LuckyMouse, TG-3390</t>
  </si>
  <si>
    <t>G0076</t>
  </si>
  <si>
    <t>Thrip</t>
  </si>
  <si>
    <t>G0131</t>
  </si>
  <si>
    <t>Tonto Team</t>
  </si>
  <si>
    <t>BRONZE HUNTLEY, CactusPete, Earth Akhlut, Karma Panda</t>
  </si>
  <si>
    <t>G0134</t>
  </si>
  <si>
    <t>Transparent Tribe</t>
  </si>
  <si>
    <t>APT36, COPPER FIELDSTONE, Mythic Leopard, ProjectM</t>
  </si>
  <si>
    <t>G0081</t>
  </si>
  <si>
    <t>Tropic Trooper</t>
  </si>
  <si>
    <t>KeyBoy, Pirate Panda</t>
  </si>
  <si>
    <t>G0010</t>
  </si>
  <si>
    <t>Turla</t>
  </si>
  <si>
    <t>Belugasturgeon, Group 88, IRON HUNTER, Krypton, Snake, Venomous Bear, Waterbug, WhiteBear</t>
  </si>
  <si>
    <t>G0123</t>
  </si>
  <si>
    <t>Volatile Cedar</t>
  </si>
  <si>
    <t>Lebanese Cedar</t>
  </si>
  <si>
    <t>G0090</t>
  </si>
  <si>
    <t>WIRTE</t>
  </si>
  <si>
    <t>G0107</t>
  </si>
  <si>
    <t>Whitefly</t>
  </si>
  <si>
    <t>G0124</t>
  </si>
  <si>
    <t>Windigo</t>
  </si>
  <si>
    <t>G0112</t>
  </si>
  <si>
    <t>Windshift</t>
  </si>
  <si>
    <t>Bahamut</t>
  </si>
  <si>
    <t>G0044</t>
  </si>
  <si>
    <t>Winnti Group</t>
  </si>
  <si>
    <t>Blackfly</t>
  </si>
  <si>
    <t>G0102</t>
  </si>
  <si>
    <t>Wizard Spider</t>
  </si>
  <si>
    <t>Grim Spider, TEMP.MixMaster, UNC1878</t>
  </si>
  <si>
    <t>G0128</t>
  </si>
  <si>
    <t>ZIRCONIUM</t>
  </si>
  <si>
    <t>APT31</t>
  </si>
  <si>
    <t>G0018</t>
  </si>
  <si>
    <t>admin@338</t>
  </si>
  <si>
    <t>G0045</t>
  </si>
  <si>
    <t>menuPass</t>
  </si>
  <si>
    <t>APT10, CVNX, Cicada, HOGFISH, POTASSIUM, Red Apollo, Stone Panda</t>
  </si>
  <si>
    <t>Cobalt Strike</t>
  </si>
  <si>
    <t>Empire</t>
  </si>
  <si>
    <t>Industroyer</t>
  </si>
  <si>
    <t>Crimson</t>
  </si>
  <si>
    <t>T1027</t>
  </si>
  <si>
    <t>T1584.004</t>
  </si>
  <si>
    <t>Vulnerability Scanning</t>
  </si>
  <si>
    <t>T1027.001</t>
  </si>
  <si>
    <t>Code Signing</t>
  </si>
  <si>
    <t>Phishing</t>
  </si>
  <si>
    <t>T1036.002</t>
  </si>
  <si>
    <t>C0025</t>
  </si>
  <si>
    <t>2016 Ukraine Electric Power Attack</t>
  </si>
  <si>
    <t>C0011</t>
  </si>
  <si>
    <t>C0017</t>
  </si>
  <si>
    <t>C0022</t>
  </si>
  <si>
    <t>Operation Dream Job</t>
  </si>
  <si>
    <t>C0023</t>
  </si>
  <si>
    <t>Operation Ghost</t>
  </si>
  <si>
    <t>C0024</t>
  </si>
  <si>
    <t>SolarWinds Compromise</t>
  </si>
  <si>
    <t>M1036</t>
  </si>
  <si>
    <t>Account Use Policies</t>
  </si>
  <si>
    <t>Configure features related to account use like login attempt lockouts, specific login times, etc.</t>
  </si>
  <si>
    <t>M1015</t>
  </si>
  <si>
    <t>Active Directory Configuration</t>
  </si>
  <si>
    <t>Configure Active Directory to prevent use of certain techniques; use SID Filtering, etc.</t>
  </si>
  <si>
    <t>M1049</t>
  </si>
  <si>
    <t>Antivirus/Antimalware</t>
  </si>
  <si>
    <t>Use signatures or heuristics to detect malicious software.</t>
  </si>
  <si>
    <t>M1013</t>
  </si>
  <si>
    <t>Application Developer Guidance</t>
  </si>
  <si>
    <t>This mitigation describes any guidance or training given to developers of applications to avoid introducing security weaknesses that an adversary may be able to take advantage of.</t>
  </si>
  <si>
    <t>M1048</t>
  </si>
  <si>
    <t>Application Isolation and Sandboxing</t>
  </si>
  <si>
    <t>Restrict execution of code to a virtual environment on or in transit to an endpoint system.</t>
  </si>
  <si>
    <t>M1047</t>
  </si>
  <si>
    <t>Audit</t>
  </si>
  <si>
    <t>Perform audits or scans of systems, permissions, insecure software, insecure configurations, etc. to identify potential weaknesses.</t>
  </si>
  <si>
    <t>M1040</t>
  </si>
  <si>
    <t>Behavior Prevention on Endpoint</t>
  </si>
  <si>
    <t>Use capabilities to prevent suspicious behavior patterns from occurring on endpoint systems. This could include suspicious process, file, API call, etc. behavior.</t>
  </si>
  <si>
    <t>M1046</t>
  </si>
  <si>
    <t>Boot Integrity</t>
  </si>
  <si>
    <t>Use secure methods to boot a system and verify the integrity of the operating system and loading mechanisms.</t>
  </si>
  <si>
    <t>M1045</t>
  </si>
  <si>
    <t>Enforce binary and application integrity with digital signature verification to prevent untrusted code from executing.</t>
  </si>
  <si>
    <t>M1043</t>
  </si>
  <si>
    <t>Credential Access Protection</t>
  </si>
  <si>
    <t>Use capabilities to prevent successful credential access by adversaries; including blocking forms of credential dumping.</t>
  </si>
  <si>
    <t>M1053</t>
  </si>
  <si>
    <t>Data Backup</t>
  </si>
  <si>
    <t>Take and store data backups from end user systems and critical servers. Ensure backup and storage systems are hardened and kept separate from the corporate network to prevent compromise.</t>
  </si>
  <si>
    <t>M1057</t>
  </si>
  <si>
    <t>Data Loss Prevention</t>
  </si>
  <si>
    <t>Use a data loss prevention (DLP) strategy to categorize sensitive data, identify data formats indicative of personal identifiable information (PII), and restrict exfiltration of sensitive data.(Citation: PurpleSec Data Loss Prevention)</t>
  </si>
  <si>
    <t>M1042</t>
  </si>
  <si>
    <t>Disable or Remove Feature or Program</t>
  </si>
  <si>
    <t>Remove or deny access to unnecessary and potentially vulnerable software to prevent abuse by adversaries.</t>
  </si>
  <si>
    <t>M1055</t>
  </si>
  <si>
    <t>Do Not Mitigate</t>
  </si>
  <si>
    <t>This category is to associate techniques that mitigation might increase risk of compromise and therefore mitigation is not recommended.</t>
  </si>
  <si>
    <t>M1041</t>
  </si>
  <si>
    <t>Encrypt Sensitive Information</t>
  </si>
  <si>
    <t>Protect sensitive information with strong encryption.</t>
  </si>
  <si>
    <t>M1039</t>
  </si>
  <si>
    <t>Environment Variable Permissions</t>
  </si>
  <si>
    <t>Prevent modification of environment variables by unauthorized users and groups.</t>
  </si>
  <si>
    <t>M1038</t>
  </si>
  <si>
    <t>Execution Prevention</t>
  </si>
  <si>
    <t>Block execution of code on a system through application control, and/or script blocking.</t>
  </si>
  <si>
    <t>M1050</t>
  </si>
  <si>
    <t>Exploit Protection</t>
  </si>
  <si>
    <t>Use capabilities to detect and block conditions that may lead to or be indicative of a software exploit occurring.</t>
  </si>
  <si>
    <t>M1037</t>
  </si>
  <si>
    <t>Filter Network Traffic</t>
  </si>
  <si>
    <t>Use network appliances to filter ingress or egress traffic and perform protocol-based filtering. Configure software on endpoints to filter network traffic.</t>
  </si>
  <si>
    <t>M1035</t>
  </si>
  <si>
    <t>Limit Access to Resource Over Network</t>
  </si>
  <si>
    <t>Prevent access to file shares, remote access to systems, unnecessary services. Mechanisms to limit access may include use of network concentrators, RDP gateways, etc.</t>
  </si>
  <si>
    <t>M1034</t>
  </si>
  <si>
    <t>Limit Hardware Installation</t>
  </si>
  <si>
    <t>Block users or groups from installing or using unapproved hardware on systems, including USB devices.</t>
  </si>
  <si>
    <t>M1033</t>
  </si>
  <si>
    <t>Limit Software Installation</t>
  </si>
  <si>
    <t>Block users or groups from installing unapproved software.</t>
  </si>
  <si>
    <t>M1032</t>
  </si>
  <si>
    <t>Multi-factor Authentication</t>
  </si>
  <si>
    <t>Use two or more pieces of evidence to authenticate to a system; such as username and password in addition to a token from a physical smart card or token generator.</t>
  </si>
  <si>
    <t>M1031</t>
  </si>
  <si>
    <t>Network Intrusion Prevention</t>
  </si>
  <si>
    <t>Use intrusion detection signatures to block traffic at network boundaries.</t>
  </si>
  <si>
    <t>M1030</t>
  </si>
  <si>
    <t>Network Segmentation</t>
  </si>
  <si>
    <t>Architect sections of the network to isolate critical systems, functions, or resources. Use physical and logical segmentation to prevent access to potentially sensitive systems and information. Use a DMZ to contain any internet-facing services that should not be exposed from the internal network. Configure separate virtual private cloud (VPC) instances to isolate critical cloud systems.</t>
  </si>
  <si>
    <t>M1028</t>
  </si>
  <si>
    <t>Operating System Configuration</t>
  </si>
  <si>
    <t>Make configuration changes related to the operating system or a common feature of the operating system that result in system hardening against techniques.</t>
  </si>
  <si>
    <t>M1027</t>
  </si>
  <si>
    <t>Password Policies</t>
  </si>
  <si>
    <t>Set and enforce secure password policies for accounts.</t>
  </si>
  <si>
    <t>M1056</t>
  </si>
  <si>
    <t>Pre-compromise</t>
  </si>
  <si>
    <t>This category is used for any applicable mitigation activities that apply to techniques occurring before an adversary gains Initial Access, such as Reconnaissance and Resource Development techniques.</t>
  </si>
  <si>
    <t>M1026</t>
  </si>
  <si>
    <t>Privileged Account Management</t>
  </si>
  <si>
    <t>Manage the creation, modification, use, and permissions associated to privileged accounts, including SYSTEM and root.</t>
  </si>
  <si>
    <t>M1025</t>
  </si>
  <si>
    <t>Privileged Process Integrity</t>
  </si>
  <si>
    <t>Protect processes with high privileges that can be used to interact with critical system components through use of protected process light, anti-process injection defenses, or other process integrity enforcement measures.</t>
  </si>
  <si>
    <t>M1029</t>
  </si>
  <si>
    <t>Remote Data Storage</t>
  </si>
  <si>
    <t>Use remote security log and sensitive file storage where access can be controlled better to prevent exposure of intrusion detection log data or sensitive information.</t>
  </si>
  <si>
    <t>M1022</t>
  </si>
  <si>
    <t>Restrict File and Directory Permissions</t>
  </si>
  <si>
    <t>Restrict access by setting directory and file permissions that are not specific to users or privileged accounts.</t>
  </si>
  <si>
    <t>M1044</t>
  </si>
  <si>
    <t>Restrict Library Loading</t>
  </si>
  <si>
    <t>Prevent abuse of library loading mechanisms in the operating system and software to load untrusted code by configuring appropriate library loading mechanisms and investigating potential vulnerable software.</t>
  </si>
  <si>
    <t>M1024</t>
  </si>
  <si>
    <t>Restrict Registry Permissions</t>
  </si>
  <si>
    <t>Restrict the ability to modify certain hives or keys in the Windows Registry.</t>
  </si>
  <si>
    <t>M1021</t>
  </si>
  <si>
    <t>Restrict Web-Based Content</t>
  </si>
  <si>
    <t>Restrict use of certain websites, block downloads/attachments, block Javascript, restrict browser extensions, etc.</t>
  </si>
  <si>
    <t>M1020</t>
  </si>
  <si>
    <t>SSL/TLS Inspection</t>
  </si>
  <si>
    <t>Break and inspect SSL/TLS sessions to look at encrypted web traffic for adversary activity.</t>
  </si>
  <si>
    <t>M1054</t>
  </si>
  <si>
    <t>Software Configuration</t>
  </si>
  <si>
    <t>Implement configuration changes to software (other than the operating system) to mitigate security risks associated to how the software operates.</t>
  </si>
  <si>
    <t>M1019</t>
  </si>
  <si>
    <t>Threat Intelligence Program</t>
  </si>
  <si>
    <t>A threat intelligence program helps an organization generate their own threat intelligence information and track trends to inform defensive priorities to mitigate risk.</t>
  </si>
  <si>
    <t>M1051</t>
  </si>
  <si>
    <t>Update Software</t>
  </si>
  <si>
    <t>Perform regular software updates to mitigate exploitation risk.</t>
  </si>
  <si>
    <t>M1052</t>
  </si>
  <si>
    <t>User Account Control</t>
  </si>
  <si>
    <t>Configure Windows User Account Control to mitigate risk of adversaries obtaining elevated process access.</t>
  </si>
  <si>
    <t>M1018</t>
  </si>
  <si>
    <t>User Account Management</t>
  </si>
  <si>
    <t>Manage the creation, modification, use, and permissions associated to user accounts.</t>
  </si>
  <si>
    <t>M1017</t>
  </si>
  <si>
    <t>User Training</t>
  </si>
  <si>
    <t>Train users to be aware of access or manipulation attempts by an adversary to reduce the risk of successful spearphishing, social engineering, and other techniques that involve user interaction.</t>
  </si>
  <si>
    <t>M1016</t>
  </si>
  <si>
    <t>Vulnerability scanning is used to find potentially exploitable software vulnerabilities to remediate them.</t>
  </si>
  <si>
    <t>Include</t>
  </si>
  <si>
    <t>T1105,T1204.002,T1036.004,T1571,T1027,T1053.005,T1566.001,T1588.002,T1059.005</t>
  </si>
  <si>
    <t>T1102.002,T1568.003,T1203,T1204.002,T1566.001</t>
  </si>
  <si>
    <t>T1585,T1583.006</t>
  </si>
  <si>
    <t>T1053.002,T1071.004,T1133,T1070.004,T1083,T1105,T1027,T1547.001,T1082,T1078,T1071.001,T1059.003</t>
  </si>
  <si>
    <t>T1027.010,T1059,T1574.002,T1140,T1189,T1564.003,T1204.002,T1112,T1027,T1059.001,T1547.001,T1218.010,T1218.011,T1566.001,T1132.001,T1082,T1016,T1033,T1588.002,T1071.001,T1543.003</t>
  </si>
  <si>
    <t>T1546.008,T1098,T1560.001,T1552.001,T1555.003,T1574.002,T1005,T1078.002,T1041,T1203,T1090.002,T1070.004,T1083,T1564.003,T1027.005,T1105,T1056.001,T1003.001,T1087.001,T1136.001,T1074.001,T1204.001,T1104,T1095,T1027,T1110.002,T1069,T1059.001,T1057,T1547.001,T1021.001,T1018,T1218.011,T1021.002,T1053.005,T1027.002,T1566.002,T1082,T1016,T1049,T1033,T1059.003,T1543.003</t>
  </si>
  <si>
    <t>T1204.002,T1566.001</t>
  </si>
  <si>
    <t>T1560,T1027.001,T1070.001,T1027.010,T1059,T1552.002,T1574.002,T1583.001,T1189,T1608.004,T1589.002,T1041,T1048.003,T1203,T1068,T1070.004,T1083,T1027.011,T1589,T1564.001,T1564.003,T1105,T1059.007,T1056.001,T1003.001,T1570,T1222.002,T1087.001,T1078.003,T1071.003,T1204.002,T1204.001,T1036.004,T1036,T1036.005,T1112,T1218.005,T1564.004,T1046,T1135,T1571,T1003,T1027,T1137,T1550.002,T1550.003,T1059.001,T1055,T1216.001,T1012,T1547.001,T1218.010,T1018,T1036.003,T1218.011,T1021.002,T1053.005,T1569.002,T1585.001,T1072,T1566.001,T1566.002,T1598.003,T1082,T1016,T1049,T1033,T1070.006,T1588.002,T1608.001,T1059.005,T1071.001,T1102,T1583.006,T1505.003,T1059.003,T1047,T1543.003</t>
  </si>
  <si>
    <t>T1560.001,T1003.005,T1078.004,T1552.001,T1555,T1555.003,T1048.003,T1203,T1068,T1552.006,T1105,T1003.004,T1003.001,T1204.002,T1204.001,T1040,T1571,T1027,T1110.003,T1059.001,T1547.001,T1053.005,T1566.001,T1566.002,T1132.001,T1573.001,T1588.002,T1078,T1059.005,T1071.001,T1546.003</t>
  </si>
  <si>
    <t>T1123,T1102.002,T1548.002,T1059,T1555.003,T1005,T1561.002,T1189,T1559.002,T1203,T1105,T1036.001,T1204.002,T1106,T1027,T1120,T1057,T1055,T1059.006,T1547.001,T1053.005,T1566.001,T1027.003,T1082,T1033,T1529,T1059.005,T1071.001,T1059.003</t>
  </si>
  <si>
    <t>T1217,T1110,T1070.001,T1115,T1218.001,T1053.003,T1485,T1486,T1005,T1562.004,T1561.002,T1189,T1070.004,T1083,T1562.003,T1105,T1056.001,T1204.002,T1112,T1106,T1135,T1059.001,T1057,T1218.011,T1565.003,T1053.005,T1518.001,T1569.002,T1027.002,T1566.001,T1565.001,T1082,T1049,T1033,T1529,T1070.006,T1588.002,T1565.002,T1059.005,T1071.001,T1505.003,T1059.003,T1543.003</t>
  </si>
  <si>
    <t>T1546.010,T1560.001,T1197,T1102.002,T1110,T1115,T1553.006,T1059,T1555,T1071.004,T1005,T1140,T1041,T1190,T1090.002,T1070.004,T1083,T1105,T1056,T1090.001,T1056.001,T1003.001,T1136.001,T1074.001,T1204.002,T1204.001,T1036.005,T1046,T1135,T1003,T1027,T1059.001,T1059.006,T1012,T1547.001,T1021.001,T1018,T1021.002,T1021.004,T1053.005,T1113,T1569.002,T1547.009,T1027.002,T1566.001,T1566.002,T1033,T1588.002,T1078,T1059.005,T1071.001,T1505.003</t>
  </si>
  <si>
    <t>T1546.008,T1098,T1560.001,T1197,T1542.003,T1070.003,T1070.001,T1553.002,T1218.001,T1195.002,T1574.001,T1574.002,T1071.004,T1486,T1005,T1102.001,T1568.002,T1574.006,T1480.001,T1190,T1203,T1133,T1008,T1070.004,T1071.002,T1083,T1105,T1056.001,T1003.001,T1136.001,T1036.004,T1036.005,T1112,T1104,T1046,T1135,T1027,T1110.002,T1059.001,T1055,T1090,T1547.001,T1021.001,T1496,T1014,T1218.011,T1021.002,T1053.005,T1569.002,T1566.001,T1016,T1049,T1033,T1588.002,T1059.004,T1078,T1071.001,T1059.003,T1047,T1543.003</t>
  </si>
  <si>
    <t>T1555.003,T1105,T1056.001,T1204.002,T1566.001,T1566.003</t>
  </si>
  <si>
    <t>T1005,T1189,T1203,T1590.005,T1105,T1204.002,T1588.001,T1057,T1592.002,T1566.001,T1027.003,T1049</t>
  </si>
  <si>
    <t>T1203,T1083,T1570,T1204.002,T1587.001,T1036.005,T1091,T1027.002,T1588.002</t>
  </si>
  <si>
    <t>T1560.001,T1027.010,T1574.001,T1562.001,T1070.004,T1105,T1003.001,T1588.001,T1059.001,T1518.001,T1082,T1007,T1588.002,T1595.002,T1059.003</t>
  </si>
  <si>
    <t>T1546.008,T1560,T1584.005,T1583.002,T1005,T1189,T1190,T1203,T1003,T1566,T1563.002,T1021.001,T1001.002,T1553,T1078,T1583.003</t>
  </si>
  <si>
    <t>T1583.001,T1559.002,T1568,T1573,T1203,T1068,T1105,T1204.002,T1036.004,T1095,T1027,T1053.005,T1566.001,T1588.002,T1608.001,T1071.001</t>
  </si>
  <si>
    <t>T1560.001,T1053.002,T1027.001,T1548.002,T1574.002,T1005,T1039,T1102.001,T1140,T1562.001,T1087.002,T1189,T1203,T1070.004,T1083,T1105,T1003.001,T1204.002,T1036,T1036.005,T1550.003,T1059.001,T1059.006,T1547.001,T1018,T1036.002,T1053.005,T1113,T1518,T1566.001,T1132.001,T1027.003,T1573.001,T1007,T1124,T1080,T1588.002,T1059.005,T1071.001,T1059.003</t>
  </si>
  <si>
    <t>T1574.001,T1055.001,T1190,T1105,T1074.001,T1588.001,T1036.004,T1036.005,T1046,T1095,T1027,T1120,T1049,T1588.002,T1505.003</t>
  </si>
  <si>
    <t>T1588.003,T1574.002,T1588.004,T1190,T1203,T1204.002,T1204.001,T1106,T1046,T1036.002,T1021.004,T1566.001,T1566.002,T1588.002</t>
  </si>
  <si>
    <t>T1134,T1574.012,T1190,T1003.001,T1036.005,T1112,T1027,T1059.001,T1090,T1218.010,T1021.001,T1496,T1218.011,T1021.002,T1053.005,T1569.002,T1082,T1588.002,T1059.003,T1047,T1546.003,T1543.003</t>
  </si>
  <si>
    <t>T1005,T1204.002,T1585.001,T1566.003</t>
  </si>
  <si>
    <t>T1102.002,T1562.004,T1036.004,T1036.005,T1219,T1218.011,T1588.002,T1078,T1543.003</t>
  </si>
  <si>
    <t>T1560.001,T1119,T1217,T1070.001,T1027.010,T1110.004,T1589.001,T1574.002,T1071.004,T1039,T1087.002,T1078.002,T1556.001,T1482,T1041,T1567.002,T1133,T1070.004,T1083,T1105,T1570,T1087.001,T1074.001,T1114.001,T1069.001,T1036.005,T1111,T1003.003,T1106,T1046,T1135,T1550.002,T1201,T1110.003,T1059.001,T1057,T1572,T1012,T1074.002,T1021.001,T1114.002,T1018,T1021.002,T1053.005,T1569.002,T1213.002,T1082,T1016,T1049,T1033,T1007,T1124,T1070.006,T1588.002,T1078,T1071.001,T1059.003,T1047,T1021.006</t>
  </si>
  <si>
    <t>T1557.002,T1003.001,T1587.001,T1585.001,T1588.002</t>
  </si>
  <si>
    <t>T1573.002,T1548.002,T1218.003,T1027.010,T1195.002,T1071.004,T1559.002,T1203,T1068,T1070.004,T1105,T1059.007,T1037.001,T1204.002,T1204.001,T1046,T1218.008,T1059.001,T1055,T1572,T1547.001,T1218.010,T1219,T1021.001,T1053.005,T1518.001,T1566.001,T1566.002,T1588.002,T1059.005,T1071.001,T1059.003,T1543.003,T1220</t>
  </si>
  <si>
    <t>T1119,T1041,T1567.002,T1203,T1083,T1105,T1204.002,T1204.001,T1218.005,T1059.001,T1547.001,T1053.005,T1566.001,T1566.002,T1082,T1221,T1059.005,T1071.001,T1583.006</t>
  </si>
  <si>
    <t>T1560.003,T1560.001,T1553.002,T1564.003,T1059.001,T1090,T1218.011,T1588.002</t>
  </si>
  <si>
    <t>T1218.001,T1005,T1189,T1083,T1204.002,T1027,T1547.001,T1113,T1027.002,T1566.003,T1071.001,T1059.003</t>
  </si>
  <si>
    <t>T1187,T1564.003,T1204.002,T1059.001,T1566.001,T1221,T1588.002</t>
  </si>
  <si>
    <t>T1110,T1200,T1046,T1135,T1040,T1571,T1059.001,T1219,T1588.002,T1543.003</t>
  </si>
  <si>
    <t>T1553.002,T1140,T1189,T1203,T1083,T1105,T1056.001,T1204.002,T1036.005,T1027,T1057,T1547.001,T1091,T1518.001,T1566.001,T1573.001,T1497.001,T1082,T1016,T1124,T1080,T1497.002,T1497,T1059.003</t>
  </si>
  <si>
    <t>T1546.008,T1564.003,T1027.005,T1059.001,T1057,T1218.010,T1018,T1021.002,T1505.003,T1047</t>
  </si>
  <si>
    <t>T1583.001,T1585.002,T1589.002,T1203,T1204.002,T1204.001,T1597,T1594,T1593.001,T1585.001,T1566.001,T1566.002,T1566.003,T1608.001,T1102</t>
  </si>
  <si>
    <t>T1189,T1203,T1105,T1204.002,T1204.001,T1027,T1027.002,T1566.001,T1566.002</t>
  </si>
  <si>
    <t>T1027.001,T1553.002,T1588.003,T1027.010,T1218.002,T1562.001,T1203,T1105,T1059.007,T1204.002,T1204.001,T1112,T1027,T1059.001,T1027.002,T1566.001,T1566.002,T1588.002,T1102,T1059.003</t>
  </si>
  <si>
    <t>T1542.002,T1480.001,T1564.005,T1120</t>
  </si>
  <si>
    <t>T1548.002,T1555,T1574.001,T1070.004,T1105,T1059.007,T1204.001,T1219,T1566.002,T1539,T1497.001</t>
  </si>
  <si>
    <t>T1070.004,T1570,T1078.003,T1059.001,T1547.001,T1021.001,T1053.005,T1033,T1588.002,T1078,T1059.003</t>
  </si>
  <si>
    <t>T1564.008,T1056.002,T1056.001,T1204.002,T1204.001,T1090.003,T1114.002,T1566.001,T1566.002,T1078,T1059.005,T1071.001</t>
  </si>
  <si>
    <t>T1119,T1110,T1070.001,T1059,T1090.002,T1133,T1070.004,T1074.001,T1018,T1588.002,T1078</t>
  </si>
  <si>
    <t>T1134,T1560,T1560.003,T1573.002,T1119,T1553.002,T1027.010,T1059,T1555,T1555.003,T1213,T1005,T1562.001,T1087.002,T1048.003,T1068,T1070.004,T1059.007,T1003.001,T1204.002,T1036.004,T1003.003,T1046,T1095,T1110.002,T1059.001,T1572,T1547.001,T1074.002,T1021.001,T1018,T1053.005,T1569.002,T1566.001,T1566.003,T1588.002,T1078,T1102,T1059.003,T1047</t>
  </si>
  <si>
    <t>T1583.001,T1204.002,T1036.005,T1036.002,T1566.001,T1588.002</t>
  </si>
  <si>
    <t>T1546.008,T1560.001,T1217,T1110,T1027.010,T1059,T1552.001,T1530,T1213,T1005,T1039,T1087.002,T1585,T1190,T1210,T1083,T1105,T1003.001,T1087.001,T1136.001,T1036.004,T1036.005,T1003.003,T1046,T1027,T1555.005,T1059.001,T1572,T1090,T1012,T1021.001,T1018,T1021.002,T1021.004,T1053.005,T1585.001,T1021.005,T1078,T1102,T1505.003,T1059.003</t>
  </si>
  <si>
    <t>T1560.001,T1553.002,T1574.002,T1005,T1136.002,T1041,T1190,T1090.002,T1133,T1027.005,T1105,T1003.001,T1570,T1074.001,T1027,T1550.002,T1059.001,T1018,T1036.003,T1053.005,T1003.002,T1583.004,T1027.002,T1016,T1049,T1033,T1588.002,T1078,T1505.003,T1059.003,T1047</t>
  </si>
  <si>
    <t>T1021.004,T1021.005</t>
  </si>
  <si>
    <t>T1027.010,T1195.002,T1190,T1133,T1566,T1059.001,T1219,T1113,T1199</t>
  </si>
  <si>
    <t>T1560.001,T1559.002,T1204.002,T1027,T1059.001,T1566.001</t>
  </si>
  <si>
    <t>T1119,T1020,T1027.001,T1027.010,T1027.004,T1559.001,T1485,T1005,T1039,T1025,T1140,T1562.001,T1583.001,T1568,T1041,T1070.004,T1083,T1564.003,T1105,T1491.001,T1534,T1016.001,T1204.002,T1036.005,T1112,T1218.005,T1106,T1027,T1137,T1120,T1059.001,T1057,T1547.001,T1218.011,T1053.005,T1113,T1566.001,T1082,T1033,T1080,T1221,T1608.001,T1021.005,T1059.005,T1071.001,T1102,T1059.003,T1047</t>
  </si>
  <si>
    <t>T1140,T1562.001,T1564.003,T1105,T1204.002,T1112,T1106,T1055.002,T1059.001,T1055.012,T1547.001,T1547.009,T1566.001,T1588.002,T1059.005,T1059.003</t>
  </si>
  <si>
    <t>T1070.004,T1056.001,T1027,T1113</t>
  </si>
  <si>
    <t>T1098,T1560.001,T1592.004,T1005,T1136.002,T1589.002,T1567.002,T1190,T1083,T1590,T1564.001,T1590.005,T1105,T1016.001,T1003.001,T1078.003,T1003.003,T1095,T1059.001,T1057,T1114.002,T1018,T1218.011,T1132.001,T1016,T1033,T1583.003,T1071.001,T1583.006,T1505.003,T1059.003</t>
  </si>
  <si>
    <t>T1010,T1102.002,T1110,T1027.010,T1555,T1555.003,T1583.002,T1583.001,T1586.002,T1585.002,T1589.002,T1567.002,T1589,T1591.004,T1105,T1534,T1016.001,T1056.001,T1069.001,T1204.002,T1110.003,T1059.001,T1057,T1021.001,T1018,T1053.005,T1585.001,T1518,T1082,T1016,T1049,T1033,T1588.002,T1608.001,T1059.005</t>
  </si>
  <si>
    <t>T1027.001,T1574.002,T1140,T1041,T1203,T1564.003,T1090.001,T1059.007,T1204.002,T1036.004,T1106,T1027,T1057,T1001.003,T1547.001,T1053.005,T1029,T1566.001,T1573.001,T1082,T1016,T1124,T1059.005,T1071.001,T1059.003,T1220</t>
  </si>
  <si>
    <t>T1555.003,T1005,T1069.002,T1203,T1083,T1204.002,T1218.005,T1090.003,T1027,T1059.001,T1057,T1547.001,T1218.010,T1518,T1566.001,T1573.001,T1082,T1221,T1588.002,T1059.005,T1071.001,T1102</t>
  </si>
  <si>
    <t>T1583.001,T1586.002,T1105,T1204.002,T1566.001,T1588.002,T1583.006</t>
  </si>
  <si>
    <t>T1560,T1560.001,T1119,T1020,T1078.004,T1059,T1071.004,T1005,T1140,T1087.002,T1069.002,T1041,T1190,T1133,T1083,T1558.001,T1105,T1056.001,T1003.004,T1003.001,T1087.001,T1587.001,T1036.005,T1003.003,T1027,T1057,T1547.001,T1114.002,T1018,T1036.002,T1021.002,T1003.002,T1569.002,T1213.002,T1082,T1614.001,T1016,T1049,T1033,T1007,T1588.002,T1078,T1071.001,T1059.003,T1543.003</t>
  </si>
  <si>
    <t>T1098,T1010,T1560,T1560.003,T1560.002,T1102.002,T1542.003,T1070.003,T1553.002,T1134.002,T1574.002,T1485,T1005,T1140,T1588.004,T1562.004,T1562.001,T1561.001,T1561.002,T1583.001,T1189,T1027.007,T1055.001,T1585.002,T1589.002,T1041,T1048.003,T1203,T1090.002,T1008,T1070.004,T1083,T1591,T1564.001,T1070,T1202,T1105,T1491.001,T1090.001,T1574.013,T1056.001,T1557.001,T1074.001,T1204.002,T1587.001,T1036.004,T1036.005,T1218.005,T1104,T1106,T1046,T1571,T1027,T1110.003,T1059.001,T1057,T1001.003,T1012,T1620,T1547.001,T1021.001,T1036.003,T1218.011,T1021.002,T1021.004,T1053.005,T1584.004,T1489,T1547.009,T1585.001,T1566.001,T1566.002,T1566.003,T1132.001,T1573.001,T1218,T1082,T1016,T1049,T1033,T1529,T1124,T1070.006,T1588.002,T1078,T1059.005,T1071.001,T1583.006,T1059.003,T1047,T1543.003</t>
  </si>
  <si>
    <t>T1027.010,T1071.004,T1583.001,T1105,T1059.007,T1204.002,T1204.001,T1588.001,T1036,T1218.005,T1059.001,T1547.001,T1218.011,T1566.001,T1566.002,T1608.001,T1059.005,T1102,T1583.006,T1059.003</t>
  </si>
  <si>
    <t>T1003.005,T1027.010,T1552.001,T1555,T1555.003,T1189,T1083,T1059.007,T1003.004,T1003.001,T1136.001,T1046,T1110.003,T1055.013,T1114.002,T1018,T1588.002</t>
  </si>
  <si>
    <t>T1189,T1204.002,T1204.001,T1036.005,T1218.007,T1059.006,T1053.005,T1566.001,T1566.002,T1059.005,T1059.003</t>
  </si>
  <si>
    <t>T1070.004,T1105,T1588.001,T1095,T1027,T1588.002,T1071.001,T1059.003,T1546.003</t>
  </si>
  <si>
    <t>T1204.002,T1204.001,T1027,T1566.001,T1566.002</t>
  </si>
  <si>
    <t>T1553.002,T1555.003,T1140,T1105,T1059.007,T1204.002,T1204.001,T1218.007,T1027,T1059.001,T1057,T1547.001,T1053.005,T1566.001,T1566.002,T1059.005</t>
  </si>
  <si>
    <t>T1553.002,T1562.004,T1190,T1105,T1087.001,T1587.001,T1027,T1021.002,T1082,T1016,T1588.002,T1505.003</t>
  </si>
  <si>
    <t>T1560.001,T1102.002,T1548.002,T1218.003,T1003.005,T1027.010,T1027.004,T1559.001,T1552.001,T1555,T1555.003,T1574.002,T1140,T1562.001,T1087.002,T1559.002,T1589.002,T1041,T1190,T1203,T1210,T1090.002,T1083,T1105,T1059.007,T1003.004,T1003.001,T1074.001,T1204.002,T1204.001,T1036.005,T1218.005,T1104,T1137.001,T1059.001,T1057,T1059.006,T1547.001,T1219,T1218.011,T1053.005,T1113,T1518.001,T1518,T1566.001,T1566.002,T1132.001,T1027.003,T1573.001,T1082,T1016,T1049,T1033,T1588.002,T1059.005,T1071.001,T1583.006,T1059.003,T1047</t>
  </si>
  <si>
    <t>T1560.003,T1560.001,T1119,T1027.001,T1574.002,T1583.001,T1036.007,T1585.002,T1052.001,T1203,T1070.004,T1083,T1564.001,T1105,T1218.004,T1074.001,T1204.002,T1204.001,T1036.005,T1218.005,T1003.003,T1027,T1059.001,T1057,T1547.001,T1219,T1091,T1053.005,T1518,T1566.001,T1566.002,T1598.003,T1608,T1573.001,T1082,T1016,T1049,T1608.001,T1059.005,T1071.001,T1102,T1059.003,T1047,T1546.003</t>
  </si>
  <si>
    <t>T1137.006,T1574.002,T1078.002,T1204.002,T1036.004,T1036.005,T1046,T1547.001,T1018,T1053.005,T1518.001,T1566.001,T1016,T1047</t>
  </si>
  <si>
    <t>T1564.003,T1105,T1204.002,T1036,T1059.001,T1566.001,T1059.003</t>
  </si>
  <si>
    <t>T1573.002,T1119,T1110,T1003.005,T1059,T1218.001,T1552.001,T1555,T1555.003,T1071.004,T1140,T1087.002,T1069.002,T1048.003,T1133,T1008,T1070.004,T1027.005,T1105,T1056.001,T1003.004,T1003.001,T1087.001,T1069.001,T1204.002,T1204.001,T1036,T1046,T1027,T1137.004,T1201,T1120,T1059.001,T1057,T1572,T1012,T1021.001,T1021.004,T1053.005,T1113,T1566.001,T1566.002,T1566.003,T1497.001,T1082,T1016,T1049,T1033,T1007,T1078,T1059.005,T1071.001,T1505.003,T1059.003,T1555.004,T1047</t>
  </si>
  <si>
    <t>T1021.002,T1071.001</t>
  </si>
  <si>
    <t>T1056.004,T1189,T1068,T1105,T1056.001,T1003.001,T1204.002,T1036,T1095,T1055,T1566.001</t>
  </si>
  <si>
    <t>T1102.002,T1567.002,T1090,T1588.002,T1199,T1078,T1583.006</t>
  </si>
  <si>
    <t>T1553.002,T1587.002,T1587.003,T1189,T1078.003,T1204.002,T1036.004,T1036.005,T1205.001,T1547.001,T1543.003</t>
  </si>
  <si>
    <t>T1560,T1119,T1197,T1027.001,T1548.002,T1553.002,T1587.002,T1027.010,T1555.003,T1574.002,T1005,T1102.001,T1189,T1559.002,T1203,T1070.004,T1083,T1027.005,T1105,T1074.001,T1204.002,T1204.001,T1036.005,T1112,T1059.001,T1055.012,T1547.001,T1021.001,T1053.005,T1518.001,T1027.002,T1566.001,T1566.002,T1598.003,T1132.001,T1082,T1033,T1588.002,T1059.005,T1059.003</t>
  </si>
  <si>
    <t>T1588.002,T1078</t>
  </si>
  <si>
    <t>T1087.002,T1087.001,T1036.005,T1003,T1059.001,T1057,T1049,T1007</t>
  </si>
  <si>
    <t>T1562.001,T1055.001,T1027,T1547.001</t>
  </si>
  <si>
    <t>T1574.001,T1102.001,T1189,T1204.002,T1547.001,T1219,T1566.001</t>
  </si>
  <si>
    <t>T1105,T1204.002,T1218.007,T1053.005,T1566.001,T1059.005,T1071.001,T1059.003</t>
  </si>
  <si>
    <t>T1071,T1037,T1070.002,T1027.004,T1053.003,T1102.001,T1140,T1562.004,T1562.001,T1574.006,T1190,T1070.004,T1564.001,T1105,T1222.002,T1036.005,T1046,T1571,T1027,T1055.002,T1552.004,T1057,T1059.006,T1547.001,T1018,T1496,T1014,T1021.004,T1518.001,T1027.002,T1082,T1543.002,T1070.006,T1059.004,T1071.001,T1102</t>
  </si>
  <si>
    <t>T1553.002,T1027.010,T1218.001,T1090.002,T1070.004,T1105,T1059.007,T1003.001,T1204.002,T1036.005,T1112,T1106,T1571,T1059.001,T1055,T1547.001,T1021.001,T1018,T1053.005,T1113,T1569.002,T1072,T1566.001,T1588.002,T1078,T1125,T1059.005,T1059.003</t>
  </si>
  <si>
    <t>T1588.004,T1583.001,T1585.002,T1589.002,T1114,T1114.003,T1589.003,T1608.005,T1110.003,T1594,T1598.003,T1588.002,T1078</t>
  </si>
  <si>
    <t>T1560.001,T1039,T1083,T1056.001,T1036.005,T1135,T1003,T1082,T1059.003</t>
  </si>
  <si>
    <t>T1059,T1555,T1555.003,T1005,T1041,T1059.001,T1057,T1012,T1053.005,T1573.001,T1082,T1016,T1033,T1071.001,T1555.004,T1047</t>
  </si>
  <si>
    <t>T1564.005,T1090.001,T1556.002</t>
  </si>
  <si>
    <t>T1553.002,T1046,T1003,T1078,T1059.003</t>
  </si>
  <si>
    <t>T1203,T1204.002,T1059.001,T1566.001,T1059.005</t>
  </si>
  <si>
    <t>T1553.002,T1027.010,T1552.001,T1555.003,T1486,T1140,T1562.001,T1078.002,T1583.001,T1559.002,T1055.001,T1087.003,T1568.001,T1105,T1059.007,T1204.002,T1204.001,T1588.001,T1553.005,T1112,T1218.007,T1106,T1027,T1069,T1059.001,T1218.011,T1027.002,T1566.001,T1566.002,T1588.002,T1608.001,T1059.005,T1071.001,T1059.003</t>
  </si>
  <si>
    <t>T1027.010,T1568.002,T1589.002,T1105,T1204.002,T1036,T1218.005,T1218.010,T1218.011,T1566.001,T1132.001,T1027.003,T1071.001,T1059.003</t>
  </si>
  <si>
    <t>T1133,T1070.004,T1546.012,T1027.005,T1003.001,T1074.001,T1036.005,T1571,T1059.001,T1021.001,T1021.004,T1053.005,T1070.006,T1588.002,T1078,T1583.003,T1505.003</t>
  </si>
  <si>
    <t>T1071,T1070.003,T1070.002,T1059.009,T1552.005,T1609,T1613,T1552.001,T1140,T1610,T1562.004,T1562.001,T1583.001,T1611,T1048,T1133,T1070.004,T1083,T1105,T1222.002,T1136.001,T1074.001,T1204.003,T1587.001,T1036,T1036.005,T1046,T1027,T1120,T1059.001,T1552.004,T1057,T1547.001,T1219,T1496,T1014,T1021.004,T1098.004,T1595.001,T1518.001,T1027.002,T1082,T1016,T1049,T1007,T1569,T1543.002,T1059.004,T1608.001,T1595.002,T1071.001,T1102,T1059.003,T1543.003</t>
  </si>
  <si>
    <t>T1203,T1070.004,T1204.002,T1518.001,T1027.002,T1566.001,T1124</t>
  </si>
  <si>
    <t>T1078.002,T1021.002,T1072,T1059.003</t>
  </si>
  <si>
    <t>T1560.002,T1053.002,T1119,T1548.002,T1588.003,T1195.002,T1574.001,T1574.002,T1030,T1005,T1140,T1562.002,T1583.001,T1189,T1608.004,T1567.002,T1190,T1203,T1068,T1210,T1133,T1070.004,T1105,T1056.001,T1003.004,T1003.001,T1087.001,T1074.001,T1204.002,T1112,T1046,T1070.005,T1027,T1555.005,T1059.001,T1055.012,T1012,T1547.001,T1074.002,T1018,T1003.002,T1027.002,T1566.001,T1016,T1049,T1033,T1588.002,T1199,T1608.001,T1608.002,T1078,T1071.001,T1505.003,T1059.003,T1047,T1021.006,T1543.003</t>
  </si>
  <si>
    <t>T1048.003,T1059.001,T1219,T1588.002</t>
  </si>
  <si>
    <t>T1574.001,T1203,T1068,T1210,T1090.002,T1105,T1056.001,T1069.001,T1204.002,T1135,T1003,T1059.001,T1059.006,T1566.001,T1505.003</t>
  </si>
  <si>
    <t>T1583.001,T1584.001,T1189,T1608.004,T1568,T1203,T1564.001,T1204.002,T1204.001,T1036.005,T1027,T1566.001,T1566.002,T1059.005</t>
  </si>
  <si>
    <t>T1573.002,T1119,T1020,T1574.002,T1071.004,T1140,T1055.001,T1573,T1052.001,T1203,T1070.004,T1083,T1564.001,T1105,T1078.003,T1204.002,T1036.005,T1106,T1046,T1135,T1027,T1057,T1547.001,T1091,T1518.001,T1518,T1566.001,T1132.001,T1027.003,T1082,T1016,T1049,T1033,T1221,T1071.001,T1505.003,T1059.003,T1543.003,T1547.004</t>
  </si>
  <si>
    <t>T1190,T1105,T1595.002,T1505.003,T1595.003</t>
  </si>
  <si>
    <t>T1140,T1105,T1204.002,T1036.005,T1571,T1059.001,T1218.010,T1566.001,T1588.002,T1059.005,T1071.001</t>
  </si>
  <si>
    <t>T1059,T1574.001,T1068,T1105,T1003.001,T1204.002,T1036.005,T1027,T1588.002</t>
  </si>
  <si>
    <t>T1059,T1005,T1189,T1083,T1090,T1518,T1082</t>
  </si>
  <si>
    <t>T1189,T1105,T1036.001,T1204.002,T1204.001,T1036,T1027,T1057,T1547.001,T1518.001,T1518,T1566.001,T1566.002,T1566.003,T1082,T1033,T1059.005,T1071.001,T1047</t>
  </si>
  <si>
    <t>T1553.002,T1583.001,T1083,T1105,T1057,T1014</t>
  </si>
  <si>
    <t>T1102.002,T1555.003,T1140,T1583.001,T1041,T1567.002,T1068,T1105,T1204.001,T1036.004,T1036,T1218.007,T1598,T1059.006,T1012,T1547.001,T1027.002,T1566.002,T1598.003,T1573.001,T1082,T1016,T1033,T1124,T1583.006,T1059.003</t>
  </si>
  <si>
    <t>T1203,T1083,T1087.001,T1069.001,T1204.002,T1036.005,T1566.001,T1082,T1016,T1049,T1007,T1059.003</t>
  </si>
  <si>
    <t>T1560,T1560.001,T1119,T1070.003,T1553.002,T1574.001,T1574.002,T1005,T1039,T1140,T1087.002,T1583.001,T1190,T1210,T1090.002,T1568.001,T1070.004,T1083,T1105,T1218.004,T1056.001,T1003.004,T1074.001,T1204.002,T1036,T1036.005,T1003.003,T1106,T1046,T1027,T1059.001,T1055.012,T1074.002,T1021.001,T1018,T1036.003,T1021.004,T1053.005,T1003.002,T1566.001,T1016,T1049,T1588.002,T1199,T1078,T1059.003,T1047</t>
  </si>
  <si>
    <t xml:space="preserve">Search for Keyword </t>
  </si>
  <si>
    <t>Include_in_Scope</t>
  </si>
  <si>
    <t>T1110,T1078.004,T1110.004,T1621,T1110.001,T1110.003,T1078</t>
  </si>
  <si>
    <t>T1003.005,T1078.004,T1003.006,T1558.001,T1552.006,T1003,T1550.003,T1606.002,T1134.005,T1072,T1649,T1558,T1552,T1078</t>
  </si>
  <si>
    <t>T1542.003,T1553.006,T1195.003,T1601.002,T1495,T1601,T1601.001,T1542,T1542.004,T1542.001,T1542.005</t>
  </si>
  <si>
    <t>T1059.002,T1059,T1554,T1543,T1601.002,T1505.004,T1525,T1036.001,T1546.006,T1204.003,T1036,T1036.005,T1601,T1601.001,T1059.001,T1546.013,T1505.001,T1505,T1505.002,T1543.003</t>
  </si>
  <si>
    <t>T1601.002,T1547.008,T1003.001,T1601,T1599.001,T1599,T1003,T1601.001</t>
  </si>
  <si>
    <t>T1485,T1486,T1491,T1561.001,T1561.002,T1561,T1491.002,T1490,T1491.001</t>
  </si>
  <si>
    <t>T1480.001,T1480</t>
  </si>
  <si>
    <t>T1070.003,T1562.003</t>
  </si>
  <si>
    <t>T1548,T1546.008,T1546.009,T1546.010,T1059.002,T1176,T1218.003,T1574.012,T1059.009,T1059,T1218.001,T1609,T1218.002,T1574.001,T1562.001,T1574.006,T1548.004,T1611,T1068,T1553.001,T1564.003,T1574,T1505.004,T1562,T1218.004,T1059.007,T1547.006,T1546.006,T1218.014,T1127.001,T1204.002,T1553.005,T1036.008,T1036,T1036.005,T1218.013,T1218.005,T1106,T1059.008,T1218.008,T1574.007,T1574.008,T1574.009,T1059.001,T1216.001,T1059.006,T1218.009,T1219,T1564.006,T1553.003,T1546.002,T1129,T1562.011,T1553,T1218,T1216,T1080,T1127,T1059.004,T1204,T1218.012,T1059.005,T1059.003,T1047,T1547.004,T1220</t>
  </si>
  <si>
    <t>T1189,T1190,T1203,T1212,T1211,T1068,T1210,T1218.010,T1218.011,T1218,T1080</t>
  </si>
  <si>
    <t>T1557.002,T1557,T1499.003,T1499.004,T1197,T1552.005,T1557.003,T1071.004,T1530,T1602,T1498.001,T1499,T1048,T1048.002,T1048.001,T1048.003,T1187,T1557.001,T1570,T1090.003,T1599.001,T1599,T1498,T1602.002,T1095,T1499.001,T1205.001,T1572,T1090,T1498.002,T1219,T1021.002,T1602.001,T1499.002,T1205.002,T1205,T1537,T1552,T1021.005,T1218.012</t>
  </si>
  <si>
    <t>T1557.002,T1546.008,T1557,T1612,T1552.005,T1552.007,T1609,T1613,T1610,T1133,T1200,T1563.002,T1021.001,T1021.002,T1542.005,T1552</t>
  </si>
  <si>
    <t>T1052,T1052.001,T1200,T1091</t>
  </si>
  <si>
    <t>T1557.002,T1557,T1071,T1573.002,T1102.002,T1557.003,T1071.004,T1132,T1001,T1030,T1602,T1102.001,T1568.002,T1568,T1573,T1048,T1048.002,T1041,T1048.001,T1048.003,T1090.002,T1008,T1071.002,T1105,T1090.001,T1001.001,T1557.001,T1570,T1071.003,T1204.003,T1204.001,T1104,T1602.002,T1046,T1095,T1132.002,T1571,T1102.003,T1566,T1001.003,T1572,T1090,T1542.004,T1219,T1602.001,T1029,T1566.001,T1132.001,T1001.002,T1573.001,T1542.005,T1221,T1204,T1071.001,T1102</t>
  </si>
  <si>
    <t>T1548,T1546.008,T1087,T1098,T1053.002,T1197,T1552.003,T1003.005,T1092,T1136,T1543,T1087.002,T1136.002,T1036.007,T1574.006,T1011.001,T1011,T1564.002,T1562.003,T1490,T1553.004,T1003.001,T1087.001,T1556,T1556.008,T1135,T1003,T1556.002,T1563.002,T1021.001,T1053.005,T1053,T1003.002,T1548.001,T1553,T1548.003,T1542.005,T1552,T1543.003</t>
  </si>
  <si>
    <t>T1003.008,T1558.004,T1110,T1003.005,T1078.004,T1110.004,T1552.001,T1555,T1555.003,T1552.002,T1003.006,T1078.001,T1601.002,T1187,T1558.003,T1555.001,T1003.004,T1003.001,T1078.003,T1556,T1601,T1003.003,T1599.001,T1599,T1003,T1550.003,T1110.002,T1110.001,T1555.005,T1201,T1110.003,T1601.001,T1552.004,T1003.007,T1556.005,T1021.002,T1563.001,T1003.002,T1558.002,T1072,T1558,T1537,T1552,T1078</t>
  </si>
  <si>
    <t>T1547.002,T1556.001,T1547.008,T1003.001,T1556,T1003,T1547.005</t>
  </si>
  <si>
    <t>T1119,T1070.003,T1070.002,T1070.008,T1070.007,T1070.009,T1070.001,T1565,T1070,T1072,T1565.001</t>
  </si>
  <si>
    <t>T1548,T1037,T1070.003,T1070.002,T1070.008,T1070.009,T1070.001,T1218.002,T1543,T1552.001,T1565,T1530,T1562.002,T1562.004,T1562.001,T1574.004,T1048,T1222,T1574,T1562,T1562.006,T1070,T1543.001,T1222.002,T1037.002,T1036,T1036.005,T1556,T1564.004,T1037.003,T1574.007,T1574.008,T1574.009,T1546.013,T1552.004,T1055.009,T1037.004,T1036.003,T1565.003,T1553.003,T1098.004,T1563.001,T1569.002,T1489,T1037.005,T1565.001,T1548.003,T1569,T1543.002,T1053.006,T1080,T1547.003,T1546.004,T1552,T1222.001,T1547.013</t>
  </si>
  <si>
    <t>T1574.001,T1574,T1547.008</t>
  </si>
  <si>
    <t>T1037,T1574.012,T1070.007,T1553.006,T1562.002,T1562.004,T1562.001,T1574,T1562,T1037.001,T1556,T1112,T1556.008,T1553.003,T1505,T1489,T1574.011,T1553,T1505.005,T1547.003</t>
  </si>
  <si>
    <t>T1573.002,T1090.004,T1573,T1090</t>
  </si>
  <si>
    <t>T1546.010,T1546.011,T1176,T1548.002,T1542.002,T1195.001,T1195.002,T1574.002,T1602,T1189,T1190,T1212,T1211,T1068,T1210,T1495,T1552.006,T1574,T1602.002,T1137,T1137.003,T1137.004,T1137.005,T1550.002,T1110.001,T1555.005,T1542,T1602.001,T1072,T1195,T1542.001,T1552</t>
  </si>
  <si>
    <t>T1548,T1546.011,T1548.002,T1574.005,T1574,T1550.002,T1574.010</t>
  </si>
  <si>
    <t>T1195.001,T1195.002,T1190,T1210,T1195</t>
  </si>
  <si>
    <t>associated campaigns</t>
  </si>
  <si>
    <t>TTP</t>
  </si>
  <si>
    <t xml:space="preserve">Software_Name </t>
  </si>
  <si>
    <t>[2016 Ukraine Electric Power Attack](https://attack.mitre.org/campaigns/C0025) was a [Sandworm Team](https://attack.mitre.org/groups/G0034) campaign during which they used [Industroyer](https://attack.mitre.org/software/S0604) malware to target and disrupt distribution substations within the Ukrainian power grid. This campaign was the second major public attack conducted against Ukraine by [Sandworm Team](https://attack.mitre.org/groups/G0034).(Citation: ESET Industroyer)(Citation: Dragos Crashoverride 2018)</t>
  </si>
  <si>
    <t>https://attack.mitre.org/campaigns/C0025</t>
  </si>
  <si>
    <t>C0010</t>
  </si>
  <si>
    <t>[C0010](https://attack.mitre.org/campaigns/C0010) was a cyber espionage campaign conducted by UNC3890 that targeted Israeli shipping, government, aviation, energy, and healthcare organizations. Security researcher assess UNC3890 conducts operations in support of Iranian interests, and noted several limited technical connections to Iran, including PDB strings and Farsi language artifacts. [C0010](https://attack.mitre.org/campaigns/C0010) began by at least late 2020, and was still ongoing as of mid-2022.(Citation: Mandiant UNC3890 Aug 2022)</t>
  </si>
  <si>
    <t>https://attack.mitre.org/campaigns/C0010</t>
  </si>
  <si>
    <t xml:space="preserve">[C0011](https://attack.mitre.org/campaigns/C0011) was a suspected cyber espionage campaign conducted by [Transparent Tribe](https://attack.mitre.org/groups/G0134) that targeted students at universities and colleges in India. Security researchers noted this campaign against students was a significant shift from [Transparent Tribe](https://attack.mitre.org/groups/G0134)'s historic targeting Indian government, military, and think tank personnel, and assessed it was still ongoing as of July 2022.(Citation: Cisco Talos Transparent Tribe Education Campaign July 2022) </t>
  </si>
  <si>
    <t>https://attack.mitre.org/campaigns/C0011</t>
  </si>
  <si>
    <t>C0015</t>
  </si>
  <si>
    <t>[C0015](https://attack.mitre.org/campaigns/C0015) was a ransomware intrusion during which the unidentified attackers used [Bazar](https://attack.mitre.org/software/S0534), [Cobalt Strike](https://attack.mitre.org/software/S0154), and [Conti](https://attack.mitre.org/software/S0575), along with other tools, over a 5 day period. Security researchers assessed the actors likely used the widely-circulated [Conti](https://attack.mitre.org/software/S0575) ransomware playbook based on the observed pattern of activity and operator errors.(Citation: DFIR Conti Bazar Nov 2021)</t>
  </si>
  <si>
    <t>https://attack.mitre.org/campaigns/C0015</t>
  </si>
  <si>
    <t>[C0017](https://attack.mitre.org/campaigns/C0017) was an [APT41](https://attack.mitre.org/groups/G0096) campaign conducted between May 2021 and February 2022 that successfully compromised at least six U.S. state government networks through the exploitation of vulnerable Internet facing web applications. During [C0017](https://attack.mitre.org/campaigns/C0017), [APT41](https://attack.mitre.org/groups/G0096) was quick to adapt and use publicly-disclosed as well as zero-day vulnerabilities for initial access, and in at least two cases re-compromised victims following remediation efforts. The goals of [C0017](https://attack.mitre.org/campaigns/C0017) are unknown, however [APT41](https://attack.mitre.org/groups/G0096) was observed exfiltrating Personal Identifiable Information (PII).(Citation: Mandiant APT41)</t>
  </si>
  <si>
    <t>https://attack.mitre.org/campaigns/C0017</t>
  </si>
  <si>
    <t>C0018</t>
  </si>
  <si>
    <t xml:space="preserve">
[C0018](https://attack.mitre.org/campaigns/C0018) was a month-long ransomware intrusion that successfully deployed [AvosLocker](https://attack.mitre.org/software/S1053) onto a compromised network. The unidentified actors gained initial access to the victim network through an exposed server and used a variety of open-source tools prior to executing [AvosLocker](https://attack.mitre.org/software/S1053).(Citation: Costa AvosLocker May 2022)(Citation: Cisco Talos Avos Jun 2022)</t>
  </si>
  <si>
    <t>https://attack.mitre.org/campaigns/C0018</t>
  </si>
  <si>
    <t>C0021</t>
  </si>
  <si>
    <t>[C0021](https://attack.mitre.org/campaigns/C0021) was a spearphishing campaign conducted in November 2018 that targeted public sector institutions, non-governmental organizations (NGOs), educational institutions, and private-sector corporations in the oil and gas, chemical, and hospitality industries. The majority of targets were located in the US, particularly in and around Washington D.C., with other targets located in Europe, Hong Kong, India, and Canada. [C0021](https://attack.mitre.org/campaigns/C0021)'s technical artifacts, tactics, techniques, and procedures (TTPs), and targeting overlap with previous suspected [APT29](https://attack.mitre.org/groups/G0016) activity.(Citation: Microsoft Unidentified Dec 2018)(Citation: FireEye APT29 Nov 2018)</t>
  </si>
  <si>
    <t>https://attack.mitre.org/campaigns/C0021</t>
  </si>
  <si>
    <t>C0004</t>
  </si>
  <si>
    <t>CostaRicto</t>
  </si>
  <si>
    <t>[CostaRicto](https://attack.mitre.org/campaigns/C0004) was a suspected hacker-for-hire cyber espionage campaign that targeted multiple industries worldwide, with a large number being financial institutions. [CostaRicto](https://attack.mitre.org/campaigns/C0004) actors targeted organizations in Europe, the Americas, Asia, Australia, and Africa, with a large concentration in South Asia (especially India, Bangladesh, and Singapore), using custom malware, open source tools, and a complex network of proxies and SSH tunnels.(Citation: BlackBerry CostaRicto November 2020)</t>
  </si>
  <si>
    <t>https://attack.mitre.org/campaigns/C0004</t>
  </si>
  <si>
    <t>C0001</t>
  </si>
  <si>
    <t>Frankenstein</t>
  </si>
  <si>
    <t>[Frankenstein](https://attack.mitre.org/campaigns/C0001) was described by security researchers as a highly-targeted campaign conducted by moderately sophisticated and highly resourceful threat actors in early 2019. The unidentified actors primarily relied on open source tools, including [Empire](https://attack.mitre.org/software/S0363). The campaign name refers to the actors' ability to piece together several unrelated open-source tool components.(Citation: Talos Frankenstein June 2019)</t>
  </si>
  <si>
    <t>https://attack.mitre.org/campaigns/C0001</t>
  </si>
  <si>
    <t>C0007</t>
  </si>
  <si>
    <t>FunnyDream</t>
  </si>
  <si>
    <t>[FunnyDream](https://attack.mitre.org/campaigns/C0007) was a suspected Chinese cyber espionage campaign that targeted government and foreign organizations in Malaysia, the Philippines, Taiwan, Vietnam, and other parts of Southeast Asia. Security researchers linked the [FunnyDream](https://attack.mitre.org/campaigns/C0007) campaign to possible Chinese-speaking threat actors through the use of the [Chinoxy](https://attack.mitre.org/software/S1041) backdoor and noted infrastructure overlap with the TAG-16 threat group.(Citation: Bitdefender FunnyDream Campaign November 2020)(Citation: Kaspersky APT Trends Q1 2020)(Citation: Recorded Future Chinese Activity in Southeast Asia December 2021)</t>
  </si>
  <si>
    <t>https://attack.mitre.org/campaigns/C0007</t>
  </si>
  <si>
    <t>C0002</t>
  </si>
  <si>
    <t>Night Dragon</t>
  </si>
  <si>
    <t>[Night Dragon](https://attack.mitre.org/campaigns/C0002) was a cyber espionage campaign that targeted oil, energy, and petrochemical companies, along with individuals and executives in Kazakhstan, Taiwan, Greece, and the United States. The unidentified threat actors searched for information related to oil and gas field production systems, financials, and collected data from SCADA systems. Based on the observed techniques, tools, and network activities, security researchers assessed the campaign involved a threat group based in China.(Citation: McAfee Night Dragon)</t>
  </si>
  <si>
    <t>https://attack.mitre.org/campaigns/C0002</t>
  </si>
  <si>
    <t>C0012</t>
  </si>
  <si>
    <t>Operation CuckooBees</t>
  </si>
  <si>
    <t>[Operation CuckooBees](https://attack.mitre.org/campaigns/C0012) was a cyber espionage campaign targeting technology and manufacturing companies in East Asia, Western Europe, and North America since at least 2019. Security researchers noted the goal of [Operation CuckooBees](https://attack.mitre.org/campaigns/C0012), which was still ongoing as of May 2022, was likely the theft of proprietary information, research and development documents, source code, and blueprints for various technologies. Researchers assessed [Operation CuckooBees](https://attack.mitre.org/campaigns/C0012) was conducted by actors affiliated with [Winnti Group](https://attack.mitre.org/groups/G0044), [APT41](https://attack.mitre.org/groups/G0096), and BARIUM.(Citation: Cybereason OperationCuckooBees May 2022)</t>
  </si>
  <si>
    <t>https://attack.mitre.org/campaigns/C0012</t>
  </si>
  <si>
    <t>[Operation Dream Job](https://attack.mitre.org/campaigns/C0022) was a cyber espionage operation likely conducted by [Lazarus Group](https://attack.mitre.org/groups/G0032) that targeted the defense, aerospace, government, and other sectors in the United States, Israel, Australia, Russia, and India. In at least one case, the cyber actors tried to monetize their network access to conduct a business email compromise (BEC) operation. In 2020, security researchers noted overlapping TTPs, to include fake job lures and code similarities, between [Operation Dream Job](https://attack.mitre.org/campaigns/C0022), Operation North Star, and Operation Interception; by 2022 security researchers described [Operation Dream Job](https://attack.mitre.org/campaigns/C0022) as an umbrella term covering both Operation Interception and Operation North Star.(Citation: ClearSky Lazarus Aug 2020)(Citation: McAfee Lazarus Jul 2020)(Citation: ESET Lazarus Jun 2020)(Citation: The Hacker News Lazarus Aug 2022)</t>
  </si>
  <si>
    <t>https://attack.mitre.org/campaigns/C0022</t>
  </si>
  <si>
    <t>Operation Interception, Operation North Star</t>
  </si>
  <si>
    <t>C0016</t>
  </si>
  <si>
    <t>Operation Dust Storm</t>
  </si>
  <si>
    <t>[Operation Dust Storm](https://attack.mitre.org/campaigns/C0016) was a long-standing persistent cyber espionage campaign that targeted multiple industries in Japan, South Korea, the United States, Europe, and several Southeast Asian countries. By 2015, the [Operation Dust Storm](https://attack.mitre.org/campaigns/C0016) threat actors shifted from government and defense-related intelligence targets to Japanese companies or Japanese subdivisions of larger foreign organizations supporting Japan's critical infrastructure, including electricity generation, oil and natural gas, finance, transportation, and construction.(Citation: Cylance Dust Storm)
[Operation Dust Storm](https://attack.mitre.org/campaigns/C0016) threat actors also began to use Android backdoors in their operations by 2015, with all identified victims at the time residing in Japan or South Korea.(Citation: Cylance Dust Storm)</t>
  </si>
  <si>
    <t>https://attack.mitre.org/campaigns/C0016</t>
  </si>
  <si>
    <t xml:space="preserve">[Operation Ghost](https://attack.mitre.org/campaigns/C0023) was an [APT29](https://attack.mitre.org/groups/G0016) campaign starting in 2013 that included operations against ministries of foreign affairs in Europe and the Washington, D.C. embassy of a European Union country. During [Operation Ghost](https://attack.mitre.org/campaigns/C0023), [APT29](https://attack.mitre.org/groups/G0016) used new families of malware and leveraged web services, steganography, and unique C2 infrastructure for each victim.(Citation: ESET Dukes October 2019)
</t>
  </si>
  <si>
    <t>https://attack.mitre.org/campaigns/C0023</t>
  </si>
  <si>
    <t>C0006</t>
  </si>
  <si>
    <t>Operation Honeybee</t>
  </si>
  <si>
    <t xml:space="preserve">[Operation Honeybee](https://attack.mitre.org/campaigns/C0006) was a campaign that targeted humanitarian aid and inter-Korean affairs organizations from at least late 2017 through early 2018. [Operation Honeybee](https://attack.mitre.org/campaigns/C0006) initially targeted South Korea, but expanded to include Vietnam, Singapore, Japan, Indonesia, Argentina, and Canada. Security researchers assessed the threat actors were likely Korean speakers based on metadata used in both lure documents and executables, and named the campaign "Honeybee" after the author name discovered in malicious Word documents.(Citation: McAfee Honeybee) </t>
  </si>
  <si>
    <t>https://attack.mitre.org/campaigns/C0006</t>
  </si>
  <si>
    <t>C0013</t>
  </si>
  <si>
    <t>Operation Sharpshooter</t>
  </si>
  <si>
    <t xml:space="preserve">[Operation Sharpshooter](https://attack.mitre.org/campaigns/C0013) was a global cyber espionage campaign that targeted nuclear, defense, government, energy, and financial companies, with many located in Germany, Turkey, the United Kingdom, and the United States. Security researchers noted the campaign shared many similarities with previous [Lazarus Group](https://attack.mitre.org/groups/G0032) operations, including fake job recruitment lures and shared malware code.(Citation: McAfee Sharpshooter December 2018)(Citation: Bleeping Computer Op Sharpshooter March 2019)(Citation: Threatpost New Op Sharpshooter Data March 2019)    </t>
  </si>
  <si>
    <t>https://attack.mitre.org/campaigns/C0013</t>
  </si>
  <si>
    <t>C0005</t>
  </si>
  <si>
    <t>Operation Spalax</t>
  </si>
  <si>
    <t xml:space="preserve">[Operation Spalax](https://attack.mitre.org/campaigns/C0005) was a campaign that primarily targeted Colombian government organizations and private companies, particularly those associated with the energy and metallurgical industries. The [Operation Spalax](https://attack.mitre.org/campaigns/C0005) threat actors distributed commodity malware and tools using generic phishing topics related to COVID-19, banking, and law enforcement action. Security researchers noted indicators of compromise and some infrastructure overlaps with other campaigns dating back to April 2018, including at least one separately attributed to [APT-C-36](https://attack.mitre.org/groups/G0099), however identified enough differences to report this as separate, unattributed activity.(Citation: ESET Operation Spalax Jan 2021)  </t>
  </si>
  <si>
    <t>https://attack.mitre.org/campaigns/C0005</t>
  </si>
  <si>
    <t>C0014</t>
  </si>
  <si>
    <t>Operation Wocao</t>
  </si>
  <si>
    <t>[Operation Wocao](https://attack.mitre.org/campaigns/C0014) was a cyber espionage campaign that targeted organizations around the world, including in Brazil, China, France, Germany, Italy, Mexico, Portugal, Spain, the United Kingdom, and the United States. The suspected China-based actors compromised government organizations and managed service providers, as well as aviation, construction, energy, finance, health care, insurance, offshore engineering, software development, and transportation companies.(Citation: FoxIT Wocao December 2019)
Security researchers assessed the [Operation Wocao](https://attack.mitre.org/campaigns/C0014) actors used similar TTPs and tools as APT20, suggesting a possible overlap. [Operation Wocao](https://attack.mitre.org/campaigns/C0014) was named after an observed command line entry by one of the threat actors, possibly out of frustration from losing webshell access.(Citation: FoxIT Wocao December 2019)</t>
  </si>
  <si>
    <t>https://attack.mitre.org/campaigns/C0014</t>
  </si>
  <si>
    <t xml:space="preserve">The [SolarWinds Compromise](https://attack.mitre.org/campaigns/C0024) was a sophisticated supply chain cyber operation conducted by [APT29](https://attack.mitre.org/groups/G0016) that was discovered in mid-December 2020. [APT29](https://attack.mitre.org/groups/G0016) used customized malware to inject malicious code into the SolarWinds Orion software build process that was later distributed through a normal software update; they also used password spraying, token theft, API abuse, spear phishing, and other supply chain attacks to compromise user accounts and leverage their associated access. Victims of this campaign included government, consulting, technology, telecom, and other organizations in North America, Europe, Asia, and the Middle East. Industry reporting initially referred to the actors involved in this campaign as UNC2452, NOBELIUM, StellarParticle, Dark Halo, and SolarStorm.(Citation: SolarWinds Advisory Dec 2020)(Citation: SolarWinds Sunburst Sunspot Update January 2021)(Citation: FireEye SUNBURST Backdoor December 2020)(Citation: Volexity SolarWinds)(Citation: CrowdStrike StellarParticle January 2022)(Citation: Unit 42 SolarStorm December 2020)(Citation: Microsoft Analyzing Solorigate Dec 2020)(Citation: Microsoft Internal Solorigate Investigation Blog) 
In April 2021, the US and UK governments attributed the [SolarWinds Compromise](https://attack.mitre.org/campaigns/C0024) to Russia's Foreign Intelligence Service (SVR); public statements included citations to [APT29](https://attack.mitre.org/groups/G0016), Cozy Bear, and The Dukes.(Citation: NSA Joint Advisory SVR SolarWinds April 2021)(Citation: UK NSCS Russia SolarWinds April 2021)(Citation: Mandiant UNC2452 APT29 April 2022) The US government assessed that of the approximately 18,000 affected public and private sector customers of Solar Winds’ Orion product, a much smaller number were compromised by follow-on [APT29](https://attack.mitre.org/groups/G0016) activity on their systems.(Citation: USG Joint Statement SolarWinds January 2021) </t>
  </si>
  <si>
    <t>https://attack.mitre.org/campaigns/C0024</t>
  </si>
  <si>
    <t>T1098,T1110,T1554,T1136,T1562.002,T1136.002,T1003.001,T1570,T1036.008,T1036.005,T1027,T1059.001,T1018,T1021.002,T1505.001,T1027.002,T1059.005,T1059.003,T1047,T1543.003</t>
  </si>
  <si>
    <t>T1583.001,T1584.001,T1189,T1608.004,T1105,T1587.001,T1588.002,T1608.001,T1608.002</t>
  </si>
  <si>
    <t>T1587.003,T1583.001,T1204.002,T1204.001,T1566.001,T1566.002,T1608.001,T1059.005</t>
  </si>
  <si>
    <t>T1553.002,T1486,T1030,T1005,T1039,T1069.002,T1482,T1055.001,T1567.002,T1083,T1105,T1059.007,T1570,T1074.001,T1069.001,T1204.002,T1588.001,T1036,T1218.005,T1135,T1027,T1057,T1218.010,T1219,T1021.001,T1018,T1218.011,T1566.001,T1016,T1124,T1588.002,T1059.005,T1059.003,T1047</t>
  </si>
  <si>
    <t>T1134,T1560.003,T1005,T1102.001,T1140,T1041,T1048.003,T1567,T1190,T1068,T1574,T1105,T1059.007,T1074.001,T1036.004,T1036.005,T1027,T1001.003,T1090,T1053.005,T1003.002,T1027.002,T1082,T1016,T1033,T1588.002,T1071.001,T1102,T1505.003,T1059.003</t>
  </si>
  <si>
    <t>T1027.010,T1486,T1190,T1105,T1570,T1036,T1036.005,T1046,T1571,T1059.001,T1219,T1021.001,T1218.011,T1072,T1016,T1033,T1588.002,T1071.001,T1047</t>
  </si>
  <si>
    <t>T1005,T1583.001,T1133,T1105,T1587.001,T1090.003,T1046,T1572,T1053.005,T1588.002</t>
  </si>
  <si>
    <t>T1119,T1020,T1027.010,T1005,T1140,T1041,T1203,T1105,T1127.001,T1204.002,T1036.004,T1059.001,T1057,T1053.005,T1518.001,T1566.001,T1573.001,T1497.001,T1082,T1016,T1033,T1221,T1588.002,T1059.005,T1071.001,T1059.003,T1047</t>
  </si>
  <si>
    <t>T1560.001,T1583.001,T1585.002,T1105,T1588.001,T1057,T1018,T1082,T1016,T1049,T1588.002,T1059.005,T1059.003,T1047</t>
  </si>
  <si>
    <t>T1005,T1562.001,T1078.002,T1568,T1190,T1133,T1008,T1083,T1105,T1114.001,T1204.001,T1588.001,T1112,T1027,T1550.002,T1110.002,T1219,T1074.002,T1003.002,T1583.004,T1584.004,T1027.002,T1566.002,T1033,T1588.002,T1608.001,T1078,T1071.001,T1059.003</t>
  </si>
  <si>
    <t>T1560.001,T1027.010,T1574.002,T1005,T1087.002,T1078.002,T1190,T1133,T1083,T1027.011,T1547.006,T1087.001,T1069.001,T1036.005,T1135,T1201,T1120,T1057,T1018,T1053.005,T1003.002,T1082,T1016,T1049,T1033,T1007,T1124,T1588.002,T1059.005,T1071.001,T1505.003,T1059.003,T1543.003</t>
  </si>
  <si>
    <t>T1140,T1583.001,T1189,T1568,T1585.002,T1203,T1059.007,T1204.002,T1204.001,T1036,T1218.005,T1027,T1518,T1027.002,T1566.001,T1566.002,T1059.005</t>
  </si>
  <si>
    <t>T1559.002,T1105,T1204.002,T1587.001,T1036.005,T1106,T1055,T1090,T1547.001,T1584.004,T1608.001,T1059.005,T1583.006</t>
  </si>
  <si>
    <t>Rising Sun</t>
  </si>
  <si>
    <t>T1059,T1140,T1583.001,T1568,T1204.002,T1204.001,T1588.001,T1027,T1218.011,T1027.002,T1566.001,T1566.002,T1027.003,T1588.002,T1608.001,T1497,T1102</t>
  </si>
  <si>
    <t>T1560.001,T1573.002,T1119,T1070.001,T1115,T1027.010,T1003.006,T1001,T1005,T1562.004,T1087.002,T1078.002,T1585.002,T1041,T1190,T1133,T1070.004,T1083,T1589,T1027.005,T1105,T1090.001,T1016.001,T1558.003,T1056.001,T1003.001,T1570,T1078.003,T1074.001,T1069.001,T1587.001,T1036.005,T1112,T1111,T1090.003,T1106,T1046,T1135,T1095,T1571,T1555.005,T1120,T1059.001,T1552.004,T1057,T1055,T1090,T1059.006,T1012,T1018,T1021.002,T1053.005,T1518.001,T1583.004,T1569.002,T1518,T1082,T1016,T1049,T1033,T1007,T1124,T1588.002,T1078,T1059.005,T1071.001,T1505.003,T1059.003,T1047</t>
  </si>
  <si>
    <t>T1087,T1098.001,T1098.003,T1098.002,T1550.001,T1560.001,T1070.008,T1078.004,T1213.003,T1553.002,T1195.002,T1589.001,T1555,T1555.003,T1003.006,T1213,T1005,T1140,T1098.005,T1562.002,T1562.004,T1562.001,T1087.002,T1078.002,T1069.002,T1482,T1484.002,T1583.001,T1584.001,T1568,T1048.002,T1190,T1133,T1070.004,T1083,T1070,T1105,T1090.001,T1016.001,T1558.003,T1078.003,T1587.001,T1036.004,T1036,T1036.005,T1069,T1059.001,T1552.004,T1057,T1074.002,T1021.001,T1114.002,T1018,T1218.011,T1606.002,T1021.002,T1053.005,T1539,T1082,T1070.006,T1199,T1550,T1078,T1059.005,T1606.001,T1071.001,T1550.004,T1059.003,T1047,T1546.003,T1021.006</t>
  </si>
  <si>
    <t xml:space="preserve">Complete Steps 1a, 1b,1c, 1d to populate the consolidated view here </t>
  </si>
  <si>
    <t xml:space="preserve">Complete Steps 2a, 2b,2c, 2d to populate the consolidated view here </t>
  </si>
  <si>
    <t>Reconnaissance</t>
  </si>
  <si>
    <t>Resource Development</t>
  </si>
  <si>
    <t>Initial Access</t>
  </si>
  <si>
    <t>Execution</t>
  </si>
  <si>
    <t>Persistence</t>
  </si>
  <si>
    <t>Privilege Escalation</t>
  </si>
  <si>
    <t>Defense Evasion</t>
  </si>
  <si>
    <t>Credential Access</t>
  </si>
  <si>
    <t>Discovery</t>
  </si>
  <si>
    <t>Lateral Movement</t>
  </si>
  <si>
    <t>Collection</t>
  </si>
  <si>
    <t>Command and Control</t>
  </si>
  <si>
    <t>Exfiltration</t>
  </si>
  <si>
    <t>Impact</t>
  </si>
  <si>
    <t>Active Scanning</t>
  </si>
  <si>
    <t>Acquire Access</t>
  </si>
  <si>
    <t>Drive-by Compromise</t>
  </si>
  <si>
    <t>Cloud Administration Command</t>
  </si>
  <si>
    <t>Account Manipulation</t>
  </si>
  <si>
    <t>Abuse Elevation Control Mechanism</t>
  </si>
  <si>
    <t>Adversary-in-the-Middle</t>
  </si>
  <si>
    <t>Account Discovery</t>
  </si>
  <si>
    <t>Exploitation of Remote Services</t>
  </si>
  <si>
    <t>Application Layer Protocol</t>
  </si>
  <si>
    <t>Automated Exfiltration</t>
  </si>
  <si>
    <t>Account Access Removal</t>
  </si>
  <si>
    <t>Acquire Infrastructure</t>
  </si>
  <si>
    <t>Exploit Public-Facing Application</t>
  </si>
  <si>
    <t>Command and Scripting Interpreter</t>
  </si>
  <si>
    <t>Internal Spearphishing</t>
  </si>
  <si>
    <t>Data Transfer Size Limits</t>
  </si>
  <si>
    <t>Data Destruction</t>
  </si>
  <si>
    <t>External Remote Services</t>
  </si>
  <si>
    <t>Lateral Tool Transfer</t>
  </si>
  <si>
    <t>Exfiltration Over Alternative Protocol</t>
  </si>
  <si>
    <t>Data Encrypted for Impact</t>
  </si>
  <si>
    <t>Gather Victim Host Information</t>
  </si>
  <si>
    <t>Hardware Additions</t>
  </si>
  <si>
    <t>Brute Force</t>
  </si>
  <si>
    <t>Remote Service Session Hijacking</t>
  </si>
  <si>
    <t>Archive Collected Data</t>
  </si>
  <si>
    <t>Data Manipulation</t>
  </si>
  <si>
    <t>Access Token Manipulation</t>
  </si>
  <si>
    <t>Application Window Discovery</t>
  </si>
  <si>
    <t>Communication Through Removable Media</t>
  </si>
  <si>
    <t>BITS Jobs</t>
  </si>
  <si>
    <t>Browser Information Discovery</t>
  </si>
  <si>
    <t>Remote Services</t>
  </si>
  <si>
    <t>Data Encoding</t>
  </si>
  <si>
    <t>Exfiltration Over C2 Channel</t>
  </si>
  <si>
    <t>Boot or Logon Autostart Execution</t>
  </si>
  <si>
    <t>Cloud Infrastructure Discovery</t>
  </si>
  <si>
    <t>Audio Capture</t>
  </si>
  <si>
    <t>Exfiltration Over Other Network Medium</t>
  </si>
  <si>
    <t>Defacement</t>
  </si>
  <si>
    <t>Gather Victim Identity Information</t>
  </si>
  <si>
    <t>Replication Through Removable Media</t>
  </si>
  <si>
    <t>Credentials from Password Stores</t>
  </si>
  <si>
    <t>Cloud Service Dashboard</t>
  </si>
  <si>
    <t>Automated Collection</t>
  </si>
  <si>
    <t>Data Obfuscation</t>
  </si>
  <si>
    <t>Exfiltration Over Physical Medium</t>
  </si>
  <si>
    <t>Supply Chain Compromise</t>
  </si>
  <si>
    <t>Cloud Service Discovery</t>
  </si>
  <si>
    <t>Browser Session Hijacking</t>
  </si>
  <si>
    <t>Exfiltration Over Web Service</t>
  </si>
  <si>
    <t>Disk Wipe</t>
  </si>
  <si>
    <t>Compromise Accounts</t>
  </si>
  <si>
    <t>Cloud Storage Object Discovery</t>
  </si>
  <si>
    <t>Clipboard Data</t>
  </si>
  <si>
    <t>Gather Victim Network Information</t>
  </si>
  <si>
    <t>Container Administration Command</t>
  </si>
  <si>
    <t>Build Image on Host</t>
  </si>
  <si>
    <t>Container and Resource Discovery</t>
  </si>
  <si>
    <t>Data Staged</t>
  </si>
  <si>
    <t>Dynamic Resolution</t>
  </si>
  <si>
    <t>Endpoint Denial of Service</t>
  </si>
  <si>
    <t>Trusted Relationship</t>
  </si>
  <si>
    <t>Deploy Container</t>
  </si>
  <si>
    <t>Debugger Evasion</t>
  </si>
  <si>
    <t>Scheduled Transfer</t>
  </si>
  <si>
    <t>Compromise Infrastructure</t>
  </si>
  <si>
    <t>Valid Accounts</t>
  </si>
  <si>
    <t>Exploitation for Client Execution</t>
  </si>
  <si>
    <t>Deobfuscate/Decode Files or Information</t>
  </si>
  <si>
    <t>Exploitation for Credential Access</t>
  </si>
  <si>
    <t>Device Driver Discovery</t>
  </si>
  <si>
    <t>Data from Cloud Storage</t>
  </si>
  <si>
    <t>Transfer Data to Cloud Account</t>
  </si>
  <si>
    <t>Inter-Process Communication</t>
  </si>
  <si>
    <t>Forced Authentication</t>
  </si>
  <si>
    <t>Domain Trust Discovery</t>
  </si>
  <si>
    <t>Software Deployment Tools</t>
  </si>
  <si>
    <t>Data from Configuration Repository</t>
  </si>
  <si>
    <t>Encrypted Channel</t>
  </si>
  <si>
    <t>Direct Volume Access</t>
  </si>
  <si>
    <t>Forge Web Credentials</t>
  </si>
  <si>
    <t>File and Directory Discovery</t>
  </si>
  <si>
    <t>Taint Shared Content</t>
  </si>
  <si>
    <t>Firmware Corruption</t>
  </si>
  <si>
    <t>Domain Policy Modification</t>
  </si>
  <si>
    <t>Group Policy Discovery</t>
  </si>
  <si>
    <t>Use Alternate Authentication Material</t>
  </si>
  <si>
    <t>Data from Information Repositories</t>
  </si>
  <si>
    <t>Fallback Channels</t>
  </si>
  <si>
    <t>Inhibit System Recovery</t>
  </si>
  <si>
    <t>Gather Victim Org Information</t>
  </si>
  <si>
    <t>Native API</t>
  </si>
  <si>
    <t>Input Capture</t>
  </si>
  <si>
    <t>Network Service Discovery</t>
  </si>
  <si>
    <t>Ingress Tool Transfer</t>
  </si>
  <si>
    <t>Network Denial of Service</t>
  </si>
  <si>
    <t>Scheduled Task/Job</t>
  </si>
  <si>
    <t>Execution Guardrails</t>
  </si>
  <si>
    <t>Network Share Discovery</t>
  </si>
  <si>
    <t>Multi-Stage Channels</t>
  </si>
  <si>
    <t>Exploitation for Defense Evasion</t>
  </si>
  <si>
    <t>Network Sniffing</t>
  </si>
  <si>
    <t>Data from Local System</t>
  </si>
  <si>
    <t>Non-Application Layer Protocol</t>
  </si>
  <si>
    <t>Resource Hijacking</t>
  </si>
  <si>
    <t>Develop Capabilities</t>
  </si>
  <si>
    <t>File and Directory Permissions Modification</t>
  </si>
  <si>
    <t>Password Policy Discovery</t>
  </si>
  <si>
    <t>Data from Network Shared Drive</t>
  </si>
  <si>
    <t>Non-Standard Port</t>
  </si>
  <si>
    <t>Service Stop</t>
  </si>
  <si>
    <t>Phishing for Information</t>
  </si>
  <si>
    <t>Boot or Logon Initialization Scripts</t>
  </si>
  <si>
    <t>Modify Authentication Process</t>
  </si>
  <si>
    <t>Peripheral Device Discovery</t>
  </si>
  <si>
    <t>Data from Removable Media</t>
  </si>
  <si>
    <t>Protocol Tunneling</t>
  </si>
  <si>
    <t>System Shutdown/Reboot</t>
  </si>
  <si>
    <t>Hide Artifacts</t>
  </si>
  <si>
    <t>Permission Groups Discovery</t>
  </si>
  <si>
    <t>Email Collection</t>
  </si>
  <si>
    <t>Proxy</t>
  </si>
  <si>
    <t>Serverless Execution</t>
  </si>
  <si>
    <t>Search Closed Sources</t>
  </si>
  <si>
    <t>Establish Accounts</t>
  </si>
  <si>
    <t>Shared Modules</t>
  </si>
  <si>
    <t>Process Discovery</t>
  </si>
  <si>
    <t>Search Open Technical Databases</t>
  </si>
  <si>
    <t>System Services</t>
  </si>
  <si>
    <t>Browser Extensions</t>
  </si>
  <si>
    <t>Query Registry</t>
  </si>
  <si>
    <t>Remote Access Software</t>
  </si>
  <si>
    <t>Obtain Capabilities</t>
  </si>
  <si>
    <t>Compromise Client Software Binary</t>
  </si>
  <si>
    <t>Remote System Discovery</t>
  </si>
  <si>
    <t>Traffic Signaling</t>
  </si>
  <si>
    <t>User Execution</t>
  </si>
  <si>
    <t>Create Account</t>
  </si>
  <si>
    <t>Software Discovery</t>
  </si>
  <si>
    <t>Create or Modify System Process</t>
  </si>
  <si>
    <t>Multi-Factor Authentication Interception</t>
  </si>
  <si>
    <t>System Information Discovery</t>
  </si>
  <si>
    <t>Screen Capture</t>
  </si>
  <si>
    <t>Web Service</t>
  </si>
  <si>
    <t>Multi-Factor Authentication Request Generation</t>
  </si>
  <si>
    <t>System Location Discovery</t>
  </si>
  <si>
    <t>Video Capture</t>
  </si>
  <si>
    <t>Search Open Websites/Domains</t>
  </si>
  <si>
    <t>Windows Management Instrumentation</t>
  </si>
  <si>
    <t>System Network Configuration Discovery</t>
  </si>
  <si>
    <t>Hijack Execution Flow</t>
  </si>
  <si>
    <t>OS Credential Dumping</t>
  </si>
  <si>
    <t>System Network Connections Discovery</t>
  </si>
  <si>
    <t>Stage Capabilities</t>
  </si>
  <si>
    <t>System Owner/User Discovery</t>
  </si>
  <si>
    <t>Search Victim-Owned Websites</t>
  </si>
  <si>
    <t>System Service Discovery</t>
  </si>
  <si>
    <t>Event Triggered Execution</t>
  </si>
  <si>
    <t>Escape to Host</t>
  </si>
  <si>
    <t>System Time Discovery</t>
  </si>
  <si>
    <t>Virtualization/Sandbox Evasion</t>
  </si>
  <si>
    <t>Steal Application Access Token</t>
  </si>
  <si>
    <t>Steal Web Session Cookie</t>
  </si>
  <si>
    <t>Steal or Forge Authentication Certificates</t>
  </si>
  <si>
    <t>Steal or Forge Kerberos Tickets</t>
  </si>
  <si>
    <t>Impair Defenses</t>
  </si>
  <si>
    <t>Unsecured Credentials</t>
  </si>
  <si>
    <t>Exploitation for Privilege Escalation</t>
  </si>
  <si>
    <t>Indicator Removal</t>
  </si>
  <si>
    <t>Indirect Command Execution</t>
  </si>
  <si>
    <t>Implant Internal Image</t>
  </si>
  <si>
    <t>Masquerading</t>
  </si>
  <si>
    <t>Process Injection</t>
  </si>
  <si>
    <t>Office Application Startup</t>
  </si>
  <si>
    <t>Pre-OS Boot</t>
  </si>
  <si>
    <t>Modify Cloud Compute Infrastructure</t>
  </si>
  <si>
    <t>Modify Registry</t>
  </si>
  <si>
    <t>Modify System Image</t>
  </si>
  <si>
    <t>Network Boundary Bridging</t>
  </si>
  <si>
    <t>Obfuscated Files or Information</t>
  </si>
  <si>
    <t>Server Software Component</t>
  </si>
  <si>
    <t>Plist File Modification</t>
  </si>
  <si>
    <t>Reflective Code Loading</t>
  </si>
  <si>
    <t>Rogue Domain Controller</t>
  </si>
  <si>
    <t>Rootkit</t>
  </si>
  <si>
    <t>Subvert Trust Controls</t>
  </si>
  <si>
    <t>System Binary Proxy Execution</t>
  </si>
  <si>
    <t>System Script Proxy Execution</t>
  </si>
  <si>
    <t>Template Injection</t>
  </si>
  <si>
    <t>Trusted Developer Utilities Proxy Execution</t>
  </si>
  <si>
    <t>Unused/Unsupported Cloud Regions</t>
  </si>
  <si>
    <t>Weaken Encryption</t>
  </si>
  <si>
    <t>XSL Script Processing</t>
  </si>
  <si>
    <t>tactics</t>
  </si>
  <si>
    <t>data sources</t>
  </si>
  <si>
    <t>is sub-technique</t>
  </si>
  <si>
    <t>sub-technique of</t>
  </si>
  <si>
    <t>T1548</t>
  </si>
  <si>
    <t>Defense Evasion, Privilege Escalation</t>
  </si>
  <si>
    <t>T1548.002</t>
  </si>
  <si>
    <t>Abuse Elevation Control Mechanism: Bypass User Account Control</t>
  </si>
  <si>
    <t>Command: Command Execution, Process: Process Creation, Process: Process Metadata, Windows Registry: Windows Registry Key Modification</t>
  </si>
  <si>
    <t>T1548.004</t>
  </si>
  <si>
    <t>Abuse Elevation Control Mechanism: Elevated Execution with Prompt</t>
  </si>
  <si>
    <t>Process: OS API Execution, Process: Process Creation</t>
  </si>
  <si>
    <t>T1548.001</t>
  </si>
  <si>
    <t>Abuse Elevation Control Mechanism: Setuid and Setgid</t>
  </si>
  <si>
    <t>Command: Command Execution, File: File Metadata, File: File Modification</t>
  </si>
  <si>
    <t>T1548.003</t>
  </si>
  <si>
    <t>Abuse Elevation Control Mechanism: Sudo and Sudo Caching</t>
  </si>
  <si>
    <t>Command: Command Execution, File: File Modification, Process: Process Creation, Process: Process Metadata</t>
  </si>
  <si>
    <t>T1134</t>
  </si>
  <si>
    <t>Active Directory: Active Directory Object Modification, Command: Command Execution, Process: OS API Execution, Process: Process Creation, Process: Process Metadata, User Account: User Account Metadata</t>
  </si>
  <si>
    <t>T1134.002</t>
  </si>
  <si>
    <t>Access Token Manipulation: Create Process with Token</t>
  </si>
  <si>
    <t>Command: Command Execution, Process: OS API Execution</t>
  </si>
  <si>
    <t>T1134.003</t>
  </si>
  <si>
    <t>Access Token Manipulation: Make and Impersonate Token</t>
  </si>
  <si>
    <t>T1134.004</t>
  </si>
  <si>
    <t>Access Token Manipulation: Parent PID Spoofing</t>
  </si>
  <si>
    <t>Process: OS API Execution, Process: Process Creation, Process: Process Metadata</t>
  </si>
  <si>
    <t>T1134.005</t>
  </si>
  <si>
    <t>Access Token Manipulation: SID-History Injection</t>
  </si>
  <si>
    <t>Active Directory: Active Directory Object Modification, Process: OS API Execution, User Account: User Account Metadata</t>
  </si>
  <si>
    <t>T1134.001</t>
  </si>
  <si>
    <t>Access Token Manipulation: Token Impersonation/Theft</t>
  </si>
  <si>
    <t>T1531</t>
  </si>
  <si>
    <t>Active Directory: Active Directory Object Modification, User Account: User Account Deletion, User Account: User Account Modification</t>
  </si>
  <si>
    <t>T1087</t>
  </si>
  <si>
    <t>Command: Command Execution, File: File Access, Process: Process Creation</t>
  </si>
  <si>
    <t>T1087.004</t>
  </si>
  <si>
    <t>Account Discovery: Cloud Account</t>
  </si>
  <si>
    <t>Command: Command Execution</t>
  </si>
  <si>
    <t>T1087.002</t>
  </si>
  <si>
    <t>Account Discovery: Domain Account</t>
  </si>
  <si>
    <t>Command: Command Execution, Group: Group Enumeration, Network Traffic: Network Traffic Content, Process: OS API Execution, Process: Process Creation</t>
  </si>
  <si>
    <t>T1087.003</t>
  </si>
  <si>
    <t>Account Discovery: Email Account</t>
  </si>
  <si>
    <t>Command: Command Execution, Process: Process Creation</t>
  </si>
  <si>
    <t>T1087.001</t>
  </si>
  <si>
    <t>Account Discovery: Local Account</t>
  </si>
  <si>
    <t>Command: Command Execution, File: File Access, Group: Group Enumeration, Process: OS API Execution, Process: Process Creation</t>
  </si>
  <si>
    <t>T1098</t>
  </si>
  <si>
    <t>Active Directory: Active Directory Object Modification, Command: Command Execution, File: File Modification, Group: Group Modification, Process: Process Creation, User Account: User Account Modification</t>
  </si>
  <si>
    <t>T1098.001</t>
  </si>
  <si>
    <t>Account Manipulation: Additional Cloud Credentials</t>
  </si>
  <si>
    <t>User Account: User Account Modification</t>
  </si>
  <si>
    <t>T1098.003</t>
  </si>
  <si>
    <t>Account Manipulation: Additional Cloud Roles</t>
  </si>
  <si>
    <t>T1098.002</t>
  </si>
  <si>
    <t>Account Manipulation: Additional Email Delegate Permissions</t>
  </si>
  <si>
    <t>Application Log: Application Log Content, Group: Group Modification, User Account: User Account Modification</t>
  </si>
  <si>
    <t>T1098.005</t>
  </si>
  <si>
    <t>Account Manipulation: Device Registration</t>
  </si>
  <si>
    <t>Active Directory: Active Directory Object Creation, Application Log: Application Log Content, User Account: User Account Modification</t>
  </si>
  <si>
    <t>T1098.004</t>
  </si>
  <si>
    <t>Account Manipulation: SSH Authorized Keys</t>
  </si>
  <si>
    <t>Command: Command Execution, File: File Modification, Process: Process Creation</t>
  </si>
  <si>
    <t>T1650</t>
  </si>
  <si>
    <t>T1583</t>
  </si>
  <si>
    <t>Domain Name: Active DNS, Domain Name: Domain Registration, Domain Name: Passive DNS, Internet Scan: Response Content, Internet Scan: Response Metadata</t>
  </si>
  <si>
    <t>T1583.005</t>
  </si>
  <si>
    <t>Acquire Infrastructure: Botnet</t>
  </si>
  <si>
    <t>T1583.002</t>
  </si>
  <si>
    <t>Acquire Infrastructure: DNS Server</t>
  </si>
  <si>
    <t>T1583.001</t>
  </si>
  <si>
    <t>Acquire Infrastructure: Domains</t>
  </si>
  <si>
    <t>Domain Name: Active DNS, Domain Name: Domain Registration, Domain Name: Passive DNS</t>
  </si>
  <si>
    <t>T1583.008</t>
  </si>
  <si>
    <t>Acquire Infrastructure: Malvertising</t>
  </si>
  <si>
    <t>Internet Scan: Response Content</t>
  </si>
  <si>
    <t>T1583.004</t>
  </si>
  <si>
    <t>Acquire Infrastructure: Server</t>
  </si>
  <si>
    <t>Internet Scan: Response Content, Internet Scan: Response Metadata</t>
  </si>
  <si>
    <t>T1583.007</t>
  </si>
  <si>
    <t>Acquire Infrastructure: Serverless</t>
  </si>
  <si>
    <t>T1583.003</t>
  </si>
  <si>
    <t>Acquire Infrastructure: Virtual Private Server</t>
  </si>
  <si>
    <t>T1583.006</t>
  </si>
  <si>
    <t>Acquire Infrastructure: Web Services</t>
  </si>
  <si>
    <t>T1595</t>
  </si>
  <si>
    <t>Network Traffic: Network Traffic Content, Network Traffic: Network Traffic Flow</t>
  </si>
  <si>
    <t>T1595.001</t>
  </si>
  <si>
    <t>Active Scanning: Scanning IP Blocks</t>
  </si>
  <si>
    <t>Network Traffic: Network Traffic Flow</t>
  </si>
  <si>
    <t>T1595.002</t>
  </si>
  <si>
    <t>Active Scanning: Vulnerability Scanning</t>
  </si>
  <si>
    <t>T1595.003</t>
  </si>
  <si>
    <t>Active Scanning: Wordlist Scanning</t>
  </si>
  <si>
    <t>Network Traffic: Network Traffic Content</t>
  </si>
  <si>
    <t>T1557</t>
  </si>
  <si>
    <t>Collection, Credential Access</t>
  </si>
  <si>
    <t>Application Log: Application Log Content, Network Traffic: Network Traffic Content, Network Traffic: Network Traffic Flow, Service: Service Creation, Windows Registry: Windows Registry Key Modification</t>
  </si>
  <si>
    <t>T1557.002</t>
  </si>
  <si>
    <t>Adversary-in-the-Middle: ARP Cache Poisoning</t>
  </si>
  <si>
    <t>T1557.003</t>
  </si>
  <si>
    <t>Adversary-in-the-Middle: DHCP Spoofing</t>
  </si>
  <si>
    <t>Application Log: Application Log Content, Network Traffic: Network Traffic Content, Network Traffic: Network Traffic Flow</t>
  </si>
  <si>
    <t>T1557.001</t>
  </si>
  <si>
    <t>Adversary-in-the-Middle: LLMNR/NBT-NS Poisoning and SMB Relay</t>
  </si>
  <si>
    <t>Network Traffic: Network Traffic Content, Network Traffic: Network Traffic Flow, Service: Service Creation, Windows Registry: Windows Registry Key Modification</t>
  </si>
  <si>
    <t>T1071</t>
  </si>
  <si>
    <t>T1071.004</t>
  </si>
  <si>
    <t>Application Layer Protocol: DNS</t>
  </si>
  <si>
    <t>T1071.002</t>
  </si>
  <si>
    <t>Application Layer Protocol: File Transfer Protocols</t>
  </si>
  <si>
    <t>T1071.003</t>
  </si>
  <si>
    <t>Application Layer Protocol: Mail Protocols</t>
  </si>
  <si>
    <t>T1071.001</t>
  </si>
  <si>
    <t>Application Layer Protocol: Web Protocols</t>
  </si>
  <si>
    <t>T1010</t>
  </si>
  <si>
    <t>Command: Command Execution, Process: OS API Execution, Process: Process Creation</t>
  </si>
  <si>
    <t>T1560</t>
  </si>
  <si>
    <t>Command: Command Execution, File: File Creation, Process: Process Creation, Script: Script Execution</t>
  </si>
  <si>
    <t>T1560.003</t>
  </si>
  <si>
    <t>Archive Collected Data: Archive via Custom Method</t>
  </si>
  <si>
    <t>File: File Creation, Script: Script Execution</t>
  </si>
  <si>
    <t>T1560.002</t>
  </si>
  <si>
    <t>Archive Collected Data: Archive via Library</t>
  </si>
  <si>
    <t>T1560.001</t>
  </si>
  <si>
    <t>Archive Collected Data: Archive via Utility</t>
  </si>
  <si>
    <t>Command: Command Execution, File: File Creation, Process: Process Creation</t>
  </si>
  <si>
    <t>T1123</t>
  </si>
  <si>
    <t>T1119</t>
  </si>
  <si>
    <t>Command: Command Execution, File: File Access, Script: Script Execution</t>
  </si>
  <si>
    <t>T1020</t>
  </si>
  <si>
    <t>Command: Command Execution, File: File Access, Network Traffic: Network Connection Creation, Network Traffic: Network Traffic Content, Network Traffic: Network Traffic Flow, Script: Script Execution</t>
  </si>
  <si>
    <t>T1020.001</t>
  </si>
  <si>
    <t>Automated Exfiltration: Traffic Duplication</t>
  </si>
  <si>
    <t>Network Traffic: Network Connection Creation, Network Traffic: Network Traffic Flow</t>
  </si>
  <si>
    <t>T1197</t>
  </si>
  <si>
    <t>Defense Evasion, Persistence</t>
  </si>
  <si>
    <t>Command: Command Execution, Network Traffic: Network Connection Creation, Process: Process Creation, Service: Service Metadata</t>
  </si>
  <si>
    <t>T1547</t>
  </si>
  <si>
    <t>Persistence, Privilege Escalation</t>
  </si>
  <si>
    <t>Command: Command Execution, Driver: Driver Load, File: File Creation, File: File Modification, Kernel: Kernel Module Load, Module: Module Load, Process: OS API Execution, Process: Process Creation, Windows Registry: Windows Registry Key Creation, Windows Registry: Windows Registry Key Modification</t>
  </si>
  <si>
    <t>T1547.014</t>
  </si>
  <si>
    <t>Boot or Logon Autostart Execution: Active Setup</t>
  </si>
  <si>
    <t>Command: Command Execution, Process: Process Creation, Windows Registry: Windows Registry Key Creation, Windows Registry: Windows Registry Key Modification</t>
  </si>
  <si>
    <t>T1547.002</t>
  </si>
  <si>
    <t>Boot or Logon Autostart Execution: Authentication Package</t>
  </si>
  <si>
    <t>Command: Command Execution, Module: Module Load, Windows Registry: Windows Registry Key Modification</t>
  </si>
  <si>
    <t>T1547.006</t>
  </si>
  <si>
    <t>Boot or Logon Autostart Execution: Kernel Modules and Extensions</t>
  </si>
  <si>
    <t>Command: Command Execution, File: File Creation, File: File Modification, Kernel: Kernel Module Load, Process: Process Creation</t>
  </si>
  <si>
    <t>T1547.008</t>
  </si>
  <si>
    <t>Boot or Logon Autostart Execution: LSASS Driver</t>
  </si>
  <si>
    <t>Driver: Driver Load, File: File Creation, File: File Modification, Module: Module Load</t>
  </si>
  <si>
    <t>T1547.015</t>
  </si>
  <si>
    <t>Boot or Logon Autostart Execution: Login Items</t>
  </si>
  <si>
    <t>File: File Creation, File: File Modification, Process: Process Creation</t>
  </si>
  <si>
    <t>T1547.010</t>
  </si>
  <si>
    <t>Boot or Logon Autostart Execution: Port Monitors</t>
  </si>
  <si>
    <t>File: File Creation, Module: Module Load, Process: OS API Execution, Windows Registry: Windows Registry Key Modification</t>
  </si>
  <si>
    <t>T1547.012</t>
  </si>
  <si>
    <t>Boot or Logon Autostart Execution: Print Processors</t>
  </si>
  <si>
    <t>Driver: Driver Load, File: File Creation, Module: Module Load, Process: OS API Execution, Windows Registry: Windows Registry Key Modification</t>
  </si>
  <si>
    <t>T1547.007</t>
  </si>
  <si>
    <t>Boot or Logon Autostart Execution: Re-opened Applications</t>
  </si>
  <si>
    <t>Command: Command Execution, File: File Modification</t>
  </si>
  <si>
    <t>T1547.001</t>
  </si>
  <si>
    <t>Boot or Logon Autostart Execution: Registry Run Keys / Startup Folder</t>
  </si>
  <si>
    <t>Command: Command Execution, File: File Modification, Process: Process Creation, Windows Registry: Windows Registry Key Creation, Windows Registry: Windows Registry Key Modification</t>
  </si>
  <si>
    <t>T1547.005</t>
  </si>
  <si>
    <t>Boot or Logon Autostart Execution: Security Support Provider</t>
  </si>
  <si>
    <t>T1547.009</t>
  </si>
  <si>
    <t>Boot or Logon Autostart Execution: Shortcut Modification</t>
  </si>
  <si>
    <t>T1547.003</t>
  </si>
  <si>
    <t>Boot or Logon Autostart Execution: Time Providers</t>
  </si>
  <si>
    <t>Command: Command Execution, Module: Module Load, Process: Process Creation, Windows Registry: Windows Registry Key Modification</t>
  </si>
  <si>
    <t>T1547.004</t>
  </si>
  <si>
    <t>Boot or Logon Autostart Execution: Winlogon Helper DLL</t>
  </si>
  <si>
    <t>T1547.013</t>
  </si>
  <si>
    <t>Boot or Logon Autostart Execution: XDG Autostart Entries</t>
  </si>
  <si>
    <t>Command: Command Execution, File: File Creation, File: File Modification, Process: Process Creation</t>
  </si>
  <si>
    <t>T1037</t>
  </si>
  <si>
    <t>Active Directory: Active Directory Object Modification, Command: Command Execution, File: File Creation, File: File Modification, Process: Process Creation, Windows Registry: Windows Registry Key Creation</t>
  </si>
  <si>
    <t>T1037.002</t>
  </si>
  <si>
    <t>Boot or Logon Initialization Scripts: Login Hook</t>
  </si>
  <si>
    <t>T1037.001</t>
  </si>
  <si>
    <t>Boot or Logon Initialization Scripts: Logon Script (Windows)</t>
  </si>
  <si>
    <t>Command: Command Execution, Process: Process Creation, Windows Registry: Windows Registry Key Creation</t>
  </si>
  <si>
    <t>T1037.003</t>
  </si>
  <si>
    <t>Boot or Logon Initialization Scripts: Network Logon Script</t>
  </si>
  <si>
    <t>Active Directory: Active Directory Object Modification, Command: Command Execution, File: File Creation, File: File Modification, Process: Process Creation</t>
  </si>
  <si>
    <t>T1037.004</t>
  </si>
  <si>
    <t>Boot or Logon Initialization Scripts: RC Scripts</t>
  </si>
  <si>
    <t>T1037.005</t>
  </si>
  <si>
    <t>Boot or Logon Initialization Scripts: Startup Items</t>
  </si>
  <si>
    <t>T1176</t>
  </si>
  <si>
    <t>Command: Command Execution, File: File Creation, Network Traffic: Network Connection Creation, Process: Process Creation, Windows Registry: Windows Registry Key Creation</t>
  </si>
  <si>
    <t>T1217</t>
  </si>
  <si>
    <t>T1185</t>
  </si>
  <si>
    <t>Logon Session: Logon Session Creation, Process: Process Access, Process: Process Modification</t>
  </si>
  <si>
    <t>T1110</t>
  </si>
  <si>
    <t>Application Log: Application Log Content, Command: Command Execution, User Account: User Account Authentication</t>
  </si>
  <si>
    <t>T1110.004</t>
  </si>
  <si>
    <t>Brute Force: Credential Stuffing</t>
  </si>
  <si>
    <t>Application Log: Application Log Content, User Account: User Account Authentication</t>
  </si>
  <si>
    <t>T1110.002</t>
  </si>
  <si>
    <t>Brute Force: Password Cracking</t>
  </si>
  <si>
    <t>T1110.001</t>
  </si>
  <si>
    <t>Brute Force: Password Guessing</t>
  </si>
  <si>
    <t>T1110.003</t>
  </si>
  <si>
    <t>Brute Force: Password Spraying</t>
  </si>
  <si>
    <t>T1612</t>
  </si>
  <si>
    <t>Image: Image Creation, Network Traffic: Network Connection Creation, Network Traffic: Network Traffic Content, Network Traffic: Network Traffic Flow</t>
  </si>
  <si>
    <t>T1115</t>
  </si>
  <si>
    <t>T1651</t>
  </si>
  <si>
    <t>Command: Command Execution, Process: Process Creation, Script: Script Execution</t>
  </si>
  <si>
    <t>T1580</t>
  </si>
  <si>
    <t>Cloud Storage: Cloud Storage Enumeration, Instance: Instance Enumeration, Snapshot: Snapshot Enumeration, Volume: Volume Enumeration</t>
  </si>
  <si>
    <t>T1538</t>
  </si>
  <si>
    <t>Logon Session: Logon Session Creation, User Account: User Account Authentication</t>
  </si>
  <si>
    <t>T1526</t>
  </si>
  <si>
    <t>Cloud Service: Cloud Service Enumeration</t>
  </si>
  <si>
    <t>T1619</t>
  </si>
  <si>
    <t>Cloud Storage: Cloud Storage Access, Cloud Storage: Cloud Storage Enumeration</t>
  </si>
  <si>
    <t>T1059</t>
  </si>
  <si>
    <t>Command: Command Execution, Module: Module Load, Process: Process Creation, Process: Process Metadata, Script: Script Execution</t>
  </si>
  <si>
    <t>T1059.002</t>
  </si>
  <si>
    <t>Command and Scripting Interpreter: AppleScript</t>
  </si>
  <si>
    <t>T1059.009</t>
  </si>
  <si>
    <t>Command and Scripting Interpreter: Cloud API</t>
  </si>
  <si>
    <t>T1059.007</t>
  </si>
  <si>
    <t>Command and Scripting Interpreter: JavaScript</t>
  </si>
  <si>
    <t>Command: Command Execution, Module: Module Load, Process: Process Creation, Script: Script Execution</t>
  </si>
  <si>
    <t>T1059.008</t>
  </si>
  <si>
    <t>Command and Scripting Interpreter: Network Device CLI</t>
  </si>
  <si>
    <t>T1059.001</t>
  </si>
  <si>
    <t>Command and Scripting Interpreter: PowerShell</t>
  </si>
  <si>
    <t>T1059.006</t>
  </si>
  <si>
    <t>Command and Scripting Interpreter: Python</t>
  </si>
  <si>
    <t>T1059.004</t>
  </si>
  <si>
    <t>Command and Scripting Interpreter: Unix Shell</t>
  </si>
  <si>
    <t>T1059.005</t>
  </si>
  <si>
    <t>Command and Scripting Interpreter: Visual Basic</t>
  </si>
  <si>
    <t>T1059.003</t>
  </si>
  <si>
    <t>Command and Scripting Interpreter: Windows Command Shell</t>
  </si>
  <si>
    <t>T1092</t>
  </si>
  <si>
    <t>Drive: Drive Access, Drive: Drive Creation</t>
  </si>
  <si>
    <t>T1586</t>
  </si>
  <si>
    <t>Network Traffic: Network Traffic Content, Persona: Social Media</t>
  </si>
  <si>
    <t>T1586.003</t>
  </si>
  <si>
    <t>Compromise Accounts: Cloud Accounts</t>
  </si>
  <si>
    <t>T1586.002</t>
  </si>
  <si>
    <t>Compromise Accounts: Email Accounts</t>
  </si>
  <si>
    <t>T1586.001</t>
  </si>
  <si>
    <t>Compromise Accounts: Social Media Accounts</t>
  </si>
  <si>
    <t>T1554</t>
  </si>
  <si>
    <t>File: File Creation, File: File Deletion, File: File Metadata, File: File Modification</t>
  </si>
  <si>
    <t>T1584</t>
  </si>
  <si>
    <t>T1584.005</t>
  </si>
  <si>
    <t>Compromise Infrastructure: Botnet</t>
  </si>
  <si>
    <t>T1584.002</t>
  </si>
  <si>
    <t>Compromise Infrastructure: DNS Server</t>
  </si>
  <si>
    <t>Domain Name: Active DNS, Domain Name: Passive DNS</t>
  </si>
  <si>
    <t>T1584.001</t>
  </si>
  <si>
    <t>Compromise Infrastructure: Domains</t>
  </si>
  <si>
    <t>Compromise Infrastructure: Server</t>
  </si>
  <si>
    <t>T1584.007</t>
  </si>
  <si>
    <t>Compromise Infrastructure: Serverless</t>
  </si>
  <si>
    <t>T1584.003</t>
  </si>
  <si>
    <t>Compromise Infrastructure: Virtual Private Server</t>
  </si>
  <si>
    <t>T1584.006</t>
  </si>
  <si>
    <t>Compromise Infrastructure: Web Services</t>
  </si>
  <si>
    <t>T1609</t>
  </si>
  <si>
    <t>T1613</t>
  </si>
  <si>
    <t>Container: Container Enumeration, Pod: Pod Enumeration</t>
  </si>
  <si>
    <t>T1136</t>
  </si>
  <si>
    <t>Command: Command Execution, Process: Process Creation, User Account: User Account Creation</t>
  </si>
  <si>
    <t>T1136.003</t>
  </si>
  <si>
    <t>Create Account: Cloud Account</t>
  </si>
  <si>
    <t>User Account: User Account Creation</t>
  </si>
  <si>
    <t>T1136.002</t>
  </si>
  <si>
    <t>Create Account: Domain Account</t>
  </si>
  <si>
    <t>T1136.001</t>
  </si>
  <si>
    <t>Create Account: Local Account</t>
  </si>
  <si>
    <t>T1543</t>
  </si>
  <si>
    <t>Command: Command Execution, Driver: Driver Load, File: File Creation, File: File Modification, Process: OS API Execution, Process: Process Creation, Service: Service Creation, Service: Service Modification, Windows Registry: Windows Registry Key Creation, Windows Registry: Windows Registry Key Modification</t>
  </si>
  <si>
    <t>T1543.001</t>
  </si>
  <si>
    <t>Create or Modify System Process: Launch Agent</t>
  </si>
  <si>
    <t>Command: Command Execution, File: File Creation, File: File Modification, Service: Service Creation, Service: Service Modification</t>
  </si>
  <si>
    <t>T1543.004</t>
  </si>
  <si>
    <t>Create or Modify System Process: Launch Daemon</t>
  </si>
  <si>
    <t>Command: Command Execution, File: File Creation, File: File Modification, Process: Process Creation, Service: Service Creation, Service: Service Modification</t>
  </si>
  <si>
    <t>T1543.002</t>
  </si>
  <si>
    <t>Create or Modify System Process: Systemd Service</t>
  </si>
  <si>
    <t>T1543.003</t>
  </si>
  <si>
    <t>Create or Modify System Process: Windows Service</t>
  </si>
  <si>
    <t>T1555</t>
  </si>
  <si>
    <t>T1555.003</t>
  </si>
  <si>
    <t>Credentials from Password Stores: Credentials from Web Browsers</t>
  </si>
  <si>
    <t>Command: Command Execution, File: File Access, Process: OS API Execution, Process: Process Access</t>
  </si>
  <si>
    <t>T1555.001</t>
  </si>
  <si>
    <t>Credentials from Password Stores: Keychain</t>
  </si>
  <si>
    <t>Command: Command Execution, File: File Access, Process: OS API Execution, Process: Process Creation</t>
  </si>
  <si>
    <t>T1555.005</t>
  </si>
  <si>
    <t>Credentials from Password Stores: Password Managers</t>
  </si>
  <si>
    <t>T1555.002</t>
  </si>
  <si>
    <t>Credentials from Password Stores: Securityd Memory</t>
  </si>
  <si>
    <t>Command: Command Execution, Process: Process Access</t>
  </si>
  <si>
    <t>T1555.004</t>
  </si>
  <si>
    <t>Credentials from Password Stores: Windows Credential Manager</t>
  </si>
  <si>
    <t>T1485</t>
  </si>
  <si>
    <t>Cloud Storage: Cloud Storage Deletion, Command: Command Execution, File: File Deletion, File: File Modification, Image: Image Deletion, Instance: Instance Deletion, Process: Process Creation, Snapshot: Snapshot Deletion, Volume: Volume Deletion</t>
  </si>
  <si>
    <t>T1132</t>
  </si>
  <si>
    <t>T1132.002</t>
  </si>
  <si>
    <t>Data Encoding: Non-Standard Encoding</t>
  </si>
  <si>
    <t>T1132.001</t>
  </si>
  <si>
    <t>Data Encoding: Standard Encoding</t>
  </si>
  <si>
    <t>T1486</t>
  </si>
  <si>
    <t>Cloud Storage: Cloud Storage Modification, Command: Command Execution, File: File Creation, File: File Modification, Network Share: Network Share Access, Process: Process Creation</t>
  </si>
  <si>
    <t>T1565</t>
  </si>
  <si>
    <t>File: File Creation, File: File Deletion, File: File Metadata, File: File Modification, Network Traffic: Network Traffic Content, Network Traffic: Network Traffic Flow, Process: OS API Execution</t>
  </si>
  <si>
    <t>T1565.003</t>
  </si>
  <si>
    <t>Data Manipulation: Runtime Data Manipulation</t>
  </si>
  <si>
    <t>File: File Creation, File: File Deletion, File: File Metadata, File: File Modification, Process: OS API Execution</t>
  </si>
  <si>
    <t>T1565.001</t>
  </si>
  <si>
    <t>Data Manipulation: Stored Data Manipulation</t>
  </si>
  <si>
    <t>File: File Creation, File: File Deletion, File: File Modification</t>
  </si>
  <si>
    <t>T1565.002</t>
  </si>
  <si>
    <t>Data Manipulation: Transmitted Data Manipulation</t>
  </si>
  <si>
    <t>Network Traffic: Network Traffic Content, Network Traffic: Network Traffic Flow, Process: OS API Execution</t>
  </si>
  <si>
    <t>T1001</t>
  </si>
  <si>
    <t>T1001.001</t>
  </si>
  <si>
    <t>Data Obfuscation: Junk Data</t>
  </si>
  <si>
    <t>T1001.003</t>
  </si>
  <si>
    <t>Data Obfuscation: Protocol Impersonation</t>
  </si>
  <si>
    <t>T1001.002</t>
  </si>
  <si>
    <t>Data Obfuscation: Steganography</t>
  </si>
  <si>
    <t>T1074</t>
  </si>
  <si>
    <t>Command: Command Execution, File: File Access, File: File Creation, Windows Registry: Windows Registry Key Modification</t>
  </si>
  <si>
    <t>T1074.001</t>
  </si>
  <si>
    <t>Data Staged: Local Data Staging</t>
  </si>
  <si>
    <t>T1074.002</t>
  </si>
  <si>
    <t>Data Staged: Remote Data Staging</t>
  </si>
  <si>
    <t>Command: Command Execution, File: File Access, File: File Creation</t>
  </si>
  <si>
    <t>T1030</t>
  </si>
  <si>
    <t>T1530</t>
  </si>
  <si>
    <t>Cloud Storage: Cloud Storage Access</t>
  </si>
  <si>
    <t>T1602</t>
  </si>
  <si>
    <t>Network Traffic: Network Connection Creation, Network Traffic: Network Traffic Content</t>
  </si>
  <si>
    <t>T1602.002</t>
  </si>
  <si>
    <t>Data from Configuration Repository: Network Device Configuration Dump</t>
  </si>
  <si>
    <t>T1602.001</t>
  </si>
  <si>
    <t>Data from Configuration Repository: SNMP (MIB Dump)</t>
  </si>
  <si>
    <t>T1213</t>
  </si>
  <si>
    <t>Application Log: Application Log Content, Logon Session: Logon Session Creation</t>
  </si>
  <si>
    <t>T1213.003</t>
  </si>
  <si>
    <t>Data from Information Repositories: Code Repositories</t>
  </si>
  <si>
    <t>T1213.001</t>
  </si>
  <si>
    <t>Data from Information Repositories: Confluence</t>
  </si>
  <si>
    <t>T1213.002</t>
  </si>
  <si>
    <t>Data from Information Repositories: Sharepoint</t>
  </si>
  <si>
    <t>T1005</t>
  </si>
  <si>
    <t>Command: Command Execution, File: File Access, Process: OS API Execution, Process: Process Creation, Script: Script Execution</t>
  </si>
  <si>
    <t>T1039</t>
  </si>
  <si>
    <t>T1025</t>
  </si>
  <si>
    <t>Command: Command Execution, File: File Access</t>
  </si>
  <si>
    <t>T1622</t>
  </si>
  <si>
    <t>Defense Evasion, Discovery</t>
  </si>
  <si>
    <t>Application Log: Application Log Content, Command: Command Execution, Process: OS API Execution, Process: Process Creation</t>
  </si>
  <si>
    <t>T1491</t>
  </si>
  <si>
    <t>Application Log: Application Log Content, File: File Creation, File: File Modification, Network Traffic: Network Traffic Content</t>
  </si>
  <si>
    <t>T1491.002</t>
  </si>
  <si>
    <t>Defacement: External Defacement</t>
  </si>
  <si>
    <t>T1491.001</t>
  </si>
  <si>
    <t>Defacement: Internal Defacement</t>
  </si>
  <si>
    <t>T1140</t>
  </si>
  <si>
    <t>File: File Modification, Process: Process Creation, Script: Script Execution</t>
  </si>
  <si>
    <t>T1610</t>
  </si>
  <si>
    <t>Defense Evasion, Execution</t>
  </si>
  <si>
    <t>Application Log: Application Log Content, Container: Container Creation, Container: Container Start, Pod: Pod Creation, Pod: Pod Modification</t>
  </si>
  <si>
    <t>T1587</t>
  </si>
  <si>
    <t>Internet Scan: Response Content, Malware Repository: Malware Content, Malware Repository: Malware Metadata</t>
  </si>
  <si>
    <t>T1587.002</t>
  </si>
  <si>
    <t>Develop Capabilities: Code Signing Certificates</t>
  </si>
  <si>
    <t>Malware Repository: Malware Metadata</t>
  </si>
  <si>
    <t>T1587.003</t>
  </si>
  <si>
    <t>Develop Capabilities: Digital Certificates</t>
  </si>
  <si>
    <t>T1587.004</t>
  </si>
  <si>
    <t>Develop Capabilities: Exploits</t>
  </si>
  <si>
    <t>T1587.001</t>
  </si>
  <si>
    <t>Develop Capabilities: Malware</t>
  </si>
  <si>
    <t>Malware Repository: Malware Content, Malware Repository: Malware Metadata</t>
  </si>
  <si>
    <t>T1652</t>
  </si>
  <si>
    <t>Command: Command Execution, Process: OS API Execution, Process: Process Creation, Windows Registry: Windows Registry Key Access</t>
  </si>
  <si>
    <t>T1006</t>
  </si>
  <si>
    <t>T1561</t>
  </si>
  <si>
    <t>Command: Command Execution, Drive: Drive Access, Drive: Drive Modification, Driver: Driver Load, Process: Process Creation</t>
  </si>
  <si>
    <t>T1561.001</t>
  </si>
  <si>
    <t>Disk Wipe: Disk Content Wipe</t>
  </si>
  <si>
    <t>T1561.002</t>
  </si>
  <si>
    <t>Disk Wipe: Disk Structure Wipe</t>
  </si>
  <si>
    <t>T1484</t>
  </si>
  <si>
    <t>Active Directory: Active Directory Object Creation, Active Directory: Active Directory Object Deletion, Active Directory: Active Directory Object Modification, Command: Command Execution</t>
  </si>
  <si>
    <t>T1484.002</t>
  </si>
  <si>
    <t>Domain Policy Modification: Domain Trust Modification</t>
  </si>
  <si>
    <t>Active Directory: Active Directory Object Creation, Active Directory: Active Directory Object Modification, Command: Command Execution</t>
  </si>
  <si>
    <t>T1484.001</t>
  </si>
  <si>
    <t>Domain Policy Modification: Group Policy Modification</t>
  </si>
  <si>
    <t>T1482</t>
  </si>
  <si>
    <t>Command: Command Execution, Network Traffic: Network Traffic Content, Process: OS API Execution, Process: Process Creation, Script: Script Execution</t>
  </si>
  <si>
    <t>T1189</t>
  </si>
  <si>
    <t>Application Log: Application Log Content, File: File Creation, Network Traffic: Network Connection Creation, Network Traffic: Network Traffic Content, Process: Process Creation</t>
  </si>
  <si>
    <t>T1568</t>
  </si>
  <si>
    <t>Network Traffic: Network Connection Creation, Network Traffic: Network Traffic Content, Network Traffic: Network Traffic Flow</t>
  </si>
  <si>
    <t>T1568.003</t>
  </si>
  <si>
    <t>Dynamic Resolution: DNS Calculation</t>
  </si>
  <si>
    <t>T1568.002</t>
  </si>
  <si>
    <t>Dynamic Resolution: Domain Generation Algorithms</t>
  </si>
  <si>
    <t>T1568.001</t>
  </si>
  <si>
    <t>Dynamic Resolution: Fast Flux DNS</t>
  </si>
  <si>
    <t>T1114</t>
  </si>
  <si>
    <t>Application Log: Application Log Content, Command: Command Execution, File: File Access, Logon Session: Logon Session Creation, Network Traffic: Network Connection Creation</t>
  </si>
  <si>
    <t>T1114.003</t>
  </si>
  <si>
    <t>Email Collection: Email Forwarding Rule</t>
  </si>
  <si>
    <t>Application Log: Application Log Content, Command: Command Execution</t>
  </si>
  <si>
    <t>T1114.001</t>
  </si>
  <si>
    <t>Email Collection: Local Email Collection</t>
  </si>
  <si>
    <t>T1114.002</t>
  </si>
  <si>
    <t>Email Collection: Remote Email Collection</t>
  </si>
  <si>
    <t>T1573</t>
  </si>
  <si>
    <t>T1573.002</t>
  </si>
  <si>
    <t>Encrypted Channel: Asymmetric Cryptography</t>
  </si>
  <si>
    <t>T1573.001</t>
  </si>
  <si>
    <t>Encrypted Channel: Symmetric Cryptography</t>
  </si>
  <si>
    <t>T1499</t>
  </si>
  <si>
    <t>Application Log: Application Log Content, Network Traffic: Network Traffic Content, Network Traffic: Network Traffic Flow, Sensor Health: Host Status</t>
  </si>
  <si>
    <t>T1499.003</t>
  </si>
  <si>
    <t>Endpoint Denial of Service: Application Exhaustion Flood</t>
  </si>
  <si>
    <t>T1499.004</t>
  </si>
  <si>
    <t>Endpoint Denial of Service: Application or System Exploitation</t>
  </si>
  <si>
    <t>T1499.001</t>
  </si>
  <si>
    <t>Endpoint Denial of Service: OS Exhaustion Flood</t>
  </si>
  <si>
    <t>Network Traffic: Network Traffic Content, Network Traffic: Network Traffic Flow, Sensor Health: Host Status</t>
  </si>
  <si>
    <t>T1499.002</t>
  </si>
  <si>
    <t>Endpoint Denial of Service: Service Exhaustion Flood</t>
  </si>
  <si>
    <t>T1611</t>
  </si>
  <si>
    <t>Container: Container Creation, Kernel: Kernel Module Load, Process: OS API Execution, Process: Process Creation, Volume: Volume Modification</t>
  </si>
  <si>
    <t>T1585</t>
  </si>
  <si>
    <t>T1585.003</t>
  </si>
  <si>
    <t>Establish Accounts: Cloud Accounts</t>
  </si>
  <si>
    <t>T1585.002</t>
  </si>
  <si>
    <t>Establish Accounts: Email Accounts</t>
  </si>
  <si>
    <t>T1585.001</t>
  </si>
  <si>
    <t>Establish Accounts: Social Media Accounts</t>
  </si>
  <si>
    <t>T1546</t>
  </si>
  <si>
    <t>Cloud Service: Cloud Service Modification, Command: Command Execution, File: File Creation, File: File Metadata, File: File Modification, Module: Module Load, Process: Process Creation, WMI: WMI Creation, Windows Registry: Windows Registry Key Modification</t>
  </si>
  <si>
    <t>T1546.008</t>
  </si>
  <si>
    <t>Event Triggered Execution: Accessibility Features</t>
  </si>
  <si>
    <t>Command: Command Execution, File: File Creation, File: File Modification, Process: Process Creation, Windows Registry: Windows Registry Key Modification</t>
  </si>
  <si>
    <t>T1546.009</t>
  </si>
  <si>
    <t>Event Triggered Execution: AppCert DLLs</t>
  </si>
  <si>
    <t>Command: Command Execution, Module: Module Load, Process: OS API Execution, Process: Process Creation, Windows Registry: Windows Registry Key Modification</t>
  </si>
  <si>
    <t>T1546.010</t>
  </si>
  <si>
    <t>Event Triggered Execution: AppInit DLLs</t>
  </si>
  <si>
    <t>T1546.011</t>
  </si>
  <si>
    <t>Event Triggered Execution: Application Shimming</t>
  </si>
  <si>
    <t>Command: Command Execution, File: File Modification, Module: Module Load, Process: Process Creation, Windows Registry: Windows Registry Key Modification</t>
  </si>
  <si>
    <t>T1546.001</t>
  </si>
  <si>
    <t>Event Triggered Execution: Change Default File Association</t>
  </si>
  <si>
    <t>Command: Command Execution, Process: Process Creation, Windows Registry: Windows Registry Key Modification</t>
  </si>
  <si>
    <t>T1546.015</t>
  </si>
  <si>
    <t>Event Triggered Execution: Component Object Model Hijacking</t>
  </si>
  <si>
    <t>T1546.014</t>
  </si>
  <si>
    <t>Event Triggered Execution: Emond</t>
  </si>
  <si>
    <t>T1546.012</t>
  </si>
  <si>
    <t>Event Triggered Execution: Image File Execution Options Injection</t>
  </si>
  <si>
    <t>T1546.016</t>
  </si>
  <si>
    <t>Event Triggered Execution: Installer Packages</t>
  </si>
  <si>
    <t>T1546.006</t>
  </si>
  <si>
    <t>Event Triggered Execution: LC_LOAD_DYLIB Addition</t>
  </si>
  <si>
    <t>Command: Command Execution, File: File Metadata, File: File Modification, Module: Module Load, Process: Process Creation</t>
  </si>
  <si>
    <t>T1546.007</t>
  </si>
  <si>
    <t>Event Triggered Execution: Netsh Helper DLL</t>
  </si>
  <si>
    <t>T1546.013</t>
  </si>
  <si>
    <t>Event Triggered Execution: PowerShell Profile</t>
  </si>
  <si>
    <t>T1546.002</t>
  </si>
  <si>
    <t>Event Triggered Execution: Screensaver</t>
  </si>
  <si>
    <t>T1546.005</t>
  </si>
  <si>
    <t>Event Triggered Execution: Trap</t>
  </si>
  <si>
    <t>T1546.004</t>
  </si>
  <si>
    <t>Event Triggered Execution: Unix Shell Configuration Modification</t>
  </si>
  <si>
    <t>T1546.003</t>
  </si>
  <si>
    <t>Event Triggered Execution: Windows Management Instrumentation Event Subscription</t>
  </si>
  <si>
    <t>Command: Command Execution, Process: Process Creation, WMI: WMI Creation</t>
  </si>
  <si>
    <t>T1480</t>
  </si>
  <si>
    <t>T1480.001</t>
  </si>
  <si>
    <t>Execution Guardrails: Environmental Keying</t>
  </si>
  <si>
    <t>T1048</t>
  </si>
  <si>
    <t>Application Log: Application Log Content, Cloud Storage: Cloud Storage Access, Command: Command Execution, File: File Access, Network Traffic: Network Connection Creation, Network Traffic: Network Traffic Content, Network Traffic: Network Traffic Flow</t>
  </si>
  <si>
    <t>T1048.002</t>
  </si>
  <si>
    <t>Exfiltration Over Alternative Protocol: Exfiltration Over Asymmetric Encrypted Non-C2 Protocol</t>
  </si>
  <si>
    <t>Command: Command Execution, File: File Access, Network Traffic: Network Connection Creation, Network Traffic: Network Traffic Content, Network Traffic: Network Traffic Flow</t>
  </si>
  <si>
    <t>T1048.001</t>
  </si>
  <si>
    <t>Exfiltration Over Alternative Protocol: Exfiltration Over Symmetric Encrypted Non-C2 Protocol</t>
  </si>
  <si>
    <t>T1048.003</t>
  </si>
  <si>
    <t>Exfiltration Over Alternative Protocol: Exfiltration Over Unencrypted Non-C2 Protocol</t>
  </si>
  <si>
    <t>T1041</t>
  </si>
  <si>
    <t>T1011</t>
  </si>
  <si>
    <t>T1011.001</t>
  </si>
  <si>
    <t>Exfiltration Over Other Network Medium: Exfiltration Over Bluetooth</t>
  </si>
  <si>
    <t>T1052</t>
  </si>
  <si>
    <t>Command: Command Execution, Drive: Drive Creation, File: File Access, Process: Process Creation</t>
  </si>
  <si>
    <t>T1052.001</t>
  </si>
  <si>
    <t>Exfiltration Over Physical Medium: Exfiltration over USB</t>
  </si>
  <si>
    <t>T1567</t>
  </si>
  <si>
    <t>T1567.002</t>
  </si>
  <si>
    <t>Exfiltration Over Web Service: Exfiltration to Cloud Storage</t>
  </si>
  <si>
    <t>T1567.001</t>
  </si>
  <si>
    <t>Exfiltration Over Web Service: Exfiltration to Code Repository</t>
  </si>
  <si>
    <t>Command: Command Execution, File: File Access, Network Traffic: Network Traffic Content, Network Traffic: Network Traffic Flow</t>
  </si>
  <si>
    <t>T1567.003</t>
  </si>
  <si>
    <t>Exfiltration Over Web Service: Exfiltration to Text Storage Sites</t>
  </si>
  <si>
    <t>T1190</t>
  </si>
  <si>
    <t>Application Log: Application Log Content, Network Traffic: Network Traffic Content</t>
  </si>
  <si>
    <t>T1203</t>
  </si>
  <si>
    <t>Application Log: Application Log Content, Process: Process Creation</t>
  </si>
  <si>
    <t>T1212</t>
  </si>
  <si>
    <t>Application Log: Application Log Content, Process: Process Creation, User Account: User Account Authentication</t>
  </si>
  <si>
    <t>T1211</t>
  </si>
  <si>
    <t>T1068</t>
  </si>
  <si>
    <t>Driver: Driver Load, Process: Process Creation</t>
  </si>
  <si>
    <t>T1210</t>
  </si>
  <si>
    <t>T1133</t>
  </si>
  <si>
    <t>Initial Access, Persistence</t>
  </si>
  <si>
    <t>Application Log: Application Log Content, Logon Session: Logon Session Metadata, Network Traffic: Network Connection Creation, Network Traffic: Network Traffic Content, Network Traffic: Network Traffic Flow</t>
  </si>
  <si>
    <t>T1008</t>
  </si>
  <si>
    <t>T1083</t>
  </si>
  <si>
    <t>T1222</t>
  </si>
  <si>
    <t>Active Directory: Active Directory Object Modification, Command: Command Execution, File: File Metadata, Process: Process Creation</t>
  </si>
  <si>
    <t>T1222.002</t>
  </si>
  <si>
    <t>File and Directory Permissions Modification: Linux and Mac File and Directory Permissions Modification</t>
  </si>
  <si>
    <t>Command: Command Execution, File: File Metadata, Process: Process Creation</t>
  </si>
  <si>
    <t>T1222.001</t>
  </si>
  <si>
    <t>File and Directory Permissions Modification: Windows File and Directory Permissions Modification</t>
  </si>
  <si>
    <t>T1495</t>
  </si>
  <si>
    <t>Firmware: Firmware Modification</t>
  </si>
  <si>
    <t>T1187</t>
  </si>
  <si>
    <t>File: File Access, File: File Creation, File: File Modification, Network Traffic: Network Traffic Content, Network Traffic: Network Traffic Flow</t>
  </si>
  <si>
    <t>T1606</t>
  </si>
  <si>
    <t>Logon Session: Logon Session Creation, Web Credential: Web Credential Creation, Web Credential: Web Credential Usage</t>
  </si>
  <si>
    <t>T1606.002</t>
  </si>
  <si>
    <t>Forge Web Credentials: SAML Tokens</t>
  </si>
  <si>
    <t>Logon Session: Logon Session Creation, Logon Session: Logon Session Metadata, User Account: User Account Authentication, Web Credential: Web Credential Creation, Web Credential: Web Credential Usage</t>
  </si>
  <si>
    <t>T1606.001</t>
  </si>
  <si>
    <t>Forge Web Credentials: Web Cookies</t>
  </si>
  <si>
    <t>Logon Session: Logon Session Creation, Web Credential: Web Credential Usage</t>
  </si>
  <si>
    <t>T1592</t>
  </si>
  <si>
    <t>T1592.004</t>
  </si>
  <si>
    <t>Gather Victim Host Information: Client Configurations</t>
  </si>
  <si>
    <t>T1592.003</t>
  </si>
  <si>
    <t>Gather Victim Host Information: Firmware</t>
  </si>
  <si>
    <t>T1592.001</t>
  </si>
  <si>
    <t>Gather Victim Host Information: Hardware</t>
  </si>
  <si>
    <t>T1592.002</t>
  </si>
  <si>
    <t>Gather Victim Host Information: Software</t>
  </si>
  <si>
    <t>T1589</t>
  </si>
  <si>
    <t>T1589.001</t>
  </si>
  <si>
    <t>Gather Victim Identity Information: Credentials</t>
  </si>
  <si>
    <t>T1589.002</t>
  </si>
  <si>
    <t>Gather Victim Identity Information: Email Addresses</t>
  </si>
  <si>
    <t>T1589.003</t>
  </si>
  <si>
    <t>Gather Victim Identity Information: Employee Names</t>
  </si>
  <si>
    <t>T1590</t>
  </si>
  <si>
    <t>T1590.002</t>
  </si>
  <si>
    <t>Gather Victim Network Information: DNS</t>
  </si>
  <si>
    <t>T1590.001</t>
  </si>
  <si>
    <t>Gather Victim Network Information: Domain Properties</t>
  </si>
  <si>
    <t>T1590.005</t>
  </si>
  <si>
    <t>Gather Victim Network Information: IP Addresses</t>
  </si>
  <si>
    <t>T1590.006</t>
  </si>
  <si>
    <t>Gather Victim Network Information: Network Security Appliances</t>
  </si>
  <si>
    <t>T1590.004</t>
  </si>
  <si>
    <t>Gather Victim Network Information: Network Topology</t>
  </si>
  <si>
    <t>T1590.003</t>
  </si>
  <si>
    <t>Gather Victim Network Information: Network Trust Dependencies</t>
  </si>
  <si>
    <t>T1591</t>
  </si>
  <si>
    <t>T1591.002</t>
  </si>
  <si>
    <t>Gather Victim Org Information: Business Relationships</t>
  </si>
  <si>
    <t>T1591.001</t>
  </si>
  <si>
    <t>Gather Victim Org Information: Determine Physical Locations</t>
  </si>
  <si>
    <t>T1591.003</t>
  </si>
  <si>
    <t>Gather Victim Org Information: Identify Business Tempo</t>
  </si>
  <si>
    <t>T1591.004</t>
  </si>
  <si>
    <t>Gather Victim Org Information: Identify Roles</t>
  </si>
  <si>
    <t>T1615</t>
  </si>
  <si>
    <t>Active Directory: Active Directory Object Access, Command: Command Execution, Network Traffic: Network Traffic Content, Process: Process Creation, Script: Script Execution</t>
  </si>
  <si>
    <t>T1200</t>
  </si>
  <si>
    <t>Application Log: Application Log Content, Drive: Drive Creation, Network Traffic: Network Traffic Flow</t>
  </si>
  <si>
    <t>T1564</t>
  </si>
  <si>
    <t>Application Log: Application Log Content, Command: Command Execution, File: File Creation, File: File Metadata, File: File Modification, Firmware: Firmware Modification, Process: OS API Execution, Process: Process Creation, Script: Script Execution, Service: Service Creation, User Account: User Account Creation, User Account: User Account Metadata, Windows Registry: Windows Registry Key Modification</t>
  </si>
  <si>
    <t>T1564.008</t>
  </si>
  <si>
    <t>Hide Artifacts: Email Hiding Rules</t>
  </si>
  <si>
    <t>Application Log: Application Log Content, Command: Command Execution, File: File Modification</t>
  </si>
  <si>
    <t>T1564.005</t>
  </si>
  <si>
    <t>Hide Artifacts: Hidden File System</t>
  </si>
  <si>
    <t>File: File Modification, Firmware: Firmware Modification, Windows Registry: Windows Registry Key Modification</t>
  </si>
  <si>
    <t>T1564.001</t>
  </si>
  <si>
    <t>Hide Artifacts: Hidden Files and Directories</t>
  </si>
  <si>
    <t>Command: Command Execution, File: File Creation, File: File Metadata, Process: Process Creation</t>
  </si>
  <si>
    <t>T1564.002</t>
  </si>
  <si>
    <t>Hide Artifacts: Hidden Users</t>
  </si>
  <si>
    <t>Command: Command Execution, File: File Modification, Process: Process Creation, User Account: User Account Creation, User Account: User Account Metadata, Windows Registry: Windows Registry Key Modification</t>
  </si>
  <si>
    <t>T1564.003</t>
  </si>
  <si>
    <t>Hide Artifacts: Hidden Window</t>
  </si>
  <si>
    <t>Command: Command Execution, File: File Modification, Process: Process Creation, Script: Script Execution</t>
  </si>
  <si>
    <t>T1564.004</t>
  </si>
  <si>
    <t>Hide Artifacts: NTFS File Attributes</t>
  </si>
  <si>
    <t>Command: Command Execution, File: File Metadata, File: File Modification, Process: OS API Execution</t>
  </si>
  <si>
    <t>T1564.010</t>
  </si>
  <si>
    <t>Hide Artifacts: Process Argument Spoofing</t>
  </si>
  <si>
    <t>Process: Process Creation</t>
  </si>
  <si>
    <t>T1564.009</t>
  </si>
  <si>
    <t>Hide Artifacts: Resource Forking</t>
  </si>
  <si>
    <t>T1564.006</t>
  </si>
  <si>
    <t>Hide Artifacts: Run Virtual Instance</t>
  </si>
  <si>
    <t>Command: Command Execution, File: File Creation, Image: Image Metadata, Process: Process Creation, Service: Service Creation, Windows Registry: Windows Registry Key Modification</t>
  </si>
  <si>
    <t>T1564.007</t>
  </si>
  <si>
    <t>Hide Artifacts: VBA Stomping</t>
  </si>
  <si>
    <t>File: File Metadata, Script: Script Execution</t>
  </si>
  <si>
    <t>T1574</t>
  </si>
  <si>
    <t>Defense Evasion, Persistence, Privilege Escalation</t>
  </si>
  <si>
    <t>Command: Command Execution, File: File Creation, File: File Modification, Module: Module Load, Process: Process Creation, Service: Service Metadata, Windows Registry: Windows Registry Key Modification</t>
  </si>
  <si>
    <t>T1574.012</t>
  </si>
  <si>
    <t>Hijack Execution Flow: COR_PROFILER</t>
  </si>
  <si>
    <t>T1574.001</t>
  </si>
  <si>
    <t>Hijack Execution Flow: DLL Search Order Hijacking</t>
  </si>
  <si>
    <t>File: File Creation, File: File Modification, Module: Module Load</t>
  </si>
  <si>
    <t>T1574.002</t>
  </si>
  <si>
    <t>Hijack Execution Flow: DLL Side-Loading</t>
  </si>
  <si>
    <t>File: File Creation, File: File Modification, Module: Module Load, Process: Process Creation</t>
  </si>
  <si>
    <t>T1574.004</t>
  </si>
  <si>
    <t>Hijack Execution Flow: Dylib Hijacking</t>
  </si>
  <si>
    <t>T1574.006</t>
  </si>
  <si>
    <t>Hijack Execution Flow: Dynamic Linker Hijacking</t>
  </si>
  <si>
    <t>Command: Command Execution, File: File Creation, File: File Modification, Module: Module Load, Process: Process Creation</t>
  </si>
  <si>
    <t>T1574.005</t>
  </si>
  <si>
    <t>Hijack Execution Flow: Executable Installer File Permissions Weakness</t>
  </si>
  <si>
    <t>File: File Creation, File: File Modification, Module: Module Load, Process: Process Creation, Service: Service Metadata</t>
  </si>
  <si>
    <t>T1574.013</t>
  </si>
  <si>
    <t>Hijack Execution Flow: KernelCallbackTable</t>
  </si>
  <si>
    <t>Process: OS API Execution</t>
  </si>
  <si>
    <t>T1574.007</t>
  </si>
  <si>
    <t>Hijack Execution Flow: Path Interception by PATH Environment Variable</t>
  </si>
  <si>
    <t>File: File Creation, Process: Process Creation, Windows Registry: Windows Registry Key Modification</t>
  </si>
  <si>
    <t>T1574.008</t>
  </si>
  <si>
    <t>Hijack Execution Flow: Path Interception by Search Order Hijacking</t>
  </si>
  <si>
    <t>T1574.009</t>
  </si>
  <si>
    <t>Hijack Execution Flow: Path Interception by Unquoted Path</t>
  </si>
  <si>
    <t>T1574.010</t>
  </si>
  <si>
    <t>Hijack Execution Flow: Services File Permissions Weakness</t>
  </si>
  <si>
    <t>File: File Creation, File: File Modification, Process: Process Creation, Service: Service Metadata</t>
  </si>
  <si>
    <t>T1574.011</t>
  </si>
  <si>
    <t>Hijack Execution Flow: Services Registry Permissions Weakness</t>
  </si>
  <si>
    <t>Command: Command Execution, Process: Process Creation, Service: Service Modification, Windows Registry: Windows Registry Key Modification</t>
  </si>
  <si>
    <t>T1562</t>
  </si>
  <si>
    <t>T1562.008</t>
  </si>
  <si>
    <t>Cloud Service: Cloud Service Disable, Cloud Service: Cloud Service Modification, User Account: User Account Modification</t>
  </si>
  <si>
    <t>T1562.002</t>
  </si>
  <si>
    <t>Impair Defenses: Disable Windows Event Logging</t>
  </si>
  <si>
    <t>T1562.007</t>
  </si>
  <si>
    <t>Impair Defenses: Disable or Modify Cloud Firewall</t>
  </si>
  <si>
    <t>Firewall: Firewall Disable, Firewall: Firewall Rule Modification</t>
  </si>
  <si>
    <t>T1562.004</t>
  </si>
  <si>
    <t>Impair Defenses: Disable or Modify System Firewall</t>
  </si>
  <si>
    <t>Command: Command Execution, Firewall: Firewall Disable, Firewall: Firewall Rule Modification, Windows Registry: Windows Registry Key Modification</t>
  </si>
  <si>
    <t>T1562.001</t>
  </si>
  <si>
    <t>Impair Defenses: Disable or Modify Tools</t>
  </si>
  <si>
    <t>T1562.010</t>
  </si>
  <si>
    <t>Impair Defenses: Downgrade Attack</t>
  </si>
  <si>
    <t>Command: Command Execution, Process: Process Creation, Process: Process Metadata</t>
  </si>
  <si>
    <t>T1562.003</t>
  </si>
  <si>
    <t>Impair Defenses: Impair Command History Logging</t>
  </si>
  <si>
    <t>Command: Command Execution, Sensor Health: Host Status</t>
  </si>
  <si>
    <t>T1562.006</t>
  </si>
  <si>
    <t>Impair Defenses: Indicator Blocking</t>
  </si>
  <si>
    <t>Command: Command Execution, Sensor Health: Host Status, Windows Registry: Windows Registry Key Modification</t>
  </si>
  <si>
    <t>T1562.009</t>
  </si>
  <si>
    <t>Impair Defenses: Safe Mode Boot</t>
  </si>
  <si>
    <t>T1562.011</t>
  </si>
  <si>
    <t>Impair Defenses: Spoof Security Alerting</t>
  </si>
  <si>
    <t>Process: Process Creation, Sensor Health: Host Status</t>
  </si>
  <si>
    <t>T1525</t>
  </si>
  <si>
    <t>Image: Image Creation, Image: Image Metadata, Image: Image Modification</t>
  </si>
  <si>
    <t>T1070</t>
  </si>
  <si>
    <t>Application Log: Application Log Content, Command: Command Execution, File: File Deletion, File: File Metadata, File: File Modification, Firewall: Firewall Rule Modification, Network Traffic: Network Traffic Content, Process: OS API Execution, Process: Process Creation, Scheduled Job: Scheduled Job Modification, User Account: User Account Authentication, User Account: User Account Deletion, Windows Registry: Windows Registry Key Deletion, Windows Registry: Windows Registry Key Modification</t>
  </si>
  <si>
    <t>T1070.003</t>
  </si>
  <si>
    <t>Indicator Removal: Clear Command History</t>
  </si>
  <si>
    <t>Command: Command Execution, File: File Deletion, File: File Modification, User Account: User Account Authentication</t>
  </si>
  <si>
    <t>T1070.002</t>
  </si>
  <si>
    <t>Indicator Removal: Clear Linux or Mac System Logs</t>
  </si>
  <si>
    <t>Command: Command Execution, File: File Deletion, File: File Modification</t>
  </si>
  <si>
    <t>T1070.008</t>
  </si>
  <si>
    <t>Indicator Removal: Clear Mailbox Data</t>
  </si>
  <si>
    <t>Application Log: Application Log Content, Command: Command Execution, File: File Deletion, File: File Modification, Process: Process Creation</t>
  </si>
  <si>
    <t>T1070.007</t>
  </si>
  <si>
    <t>Indicator Removal: Clear Network Connection History and Configurations</t>
  </si>
  <si>
    <t>Command: Command Execution, File: File Modification, Firewall: Firewall Rule Modification, Process: Process Creation, Windows Registry: Windows Registry Key Modification</t>
  </si>
  <si>
    <t>T1070.009</t>
  </si>
  <si>
    <t>Indicator Removal: Clear Persistence</t>
  </si>
  <si>
    <t>Command: Command Execution, File: File Deletion, File: File Modification, Process: Process Creation, Scheduled Job: Scheduled Job Modification, User Account: User Account Deletion, Windows Registry: Windows Registry Key Deletion, Windows Registry: Windows Registry Key Modification</t>
  </si>
  <si>
    <t>T1070.001</t>
  </si>
  <si>
    <t>Indicator Removal: Clear Windows Event Logs</t>
  </si>
  <si>
    <t>T1070.004</t>
  </si>
  <si>
    <t>Indicator Removal: File Deletion</t>
  </si>
  <si>
    <t>Command: Command Execution, File: File Deletion</t>
  </si>
  <si>
    <t>T1070.005</t>
  </si>
  <si>
    <t>Indicator Removal: Network Share Connection Removal</t>
  </si>
  <si>
    <t>Command: Command Execution, Network Traffic: Network Traffic Content, Process: Process Creation, User Account: User Account Authentication</t>
  </si>
  <si>
    <t>T1070.006</t>
  </si>
  <si>
    <t>Indicator Removal: Timestomp</t>
  </si>
  <si>
    <t>File: File Metadata, File: File Modification</t>
  </si>
  <si>
    <t>T1202</t>
  </si>
  <si>
    <t>T1105</t>
  </si>
  <si>
    <t>T1490</t>
  </si>
  <si>
    <t>Cloud Storage: Cloud Storage Deletion, Command: Command Execution, File: File Deletion, Process: Process Creation, Service: Service Metadata, Snapshot: Snapshot Deletion, Windows Registry: Windows Registry Key Modification</t>
  </si>
  <si>
    <t>T1056</t>
  </si>
  <si>
    <t>Driver: Driver Load, File: File Modification, Process: OS API Execution, Process: Process Creation, Process: Process Metadata, Windows Registry: Windows Registry Key Modification</t>
  </si>
  <si>
    <t>T1056.004</t>
  </si>
  <si>
    <t>Input Capture: Credential API Hooking</t>
  </si>
  <si>
    <t>Process: OS API Execution, Process: Process Metadata</t>
  </si>
  <si>
    <t>T1056.002</t>
  </si>
  <si>
    <t>Input Capture: GUI Input Capture</t>
  </si>
  <si>
    <t>T1056.001</t>
  </si>
  <si>
    <t>Input Capture: Keylogging</t>
  </si>
  <si>
    <t>Driver: Driver Load, Process: OS API Execution, Windows Registry: Windows Registry Key Modification</t>
  </si>
  <si>
    <t>T1056.003</t>
  </si>
  <si>
    <t>Input Capture: Web Portal Capture</t>
  </si>
  <si>
    <t>File: File Modification</t>
  </si>
  <si>
    <t>T1559</t>
  </si>
  <si>
    <t>Module: Module Load, Process: Process Access, Process: Process Creation, Script: Script Execution</t>
  </si>
  <si>
    <t>T1559.001</t>
  </si>
  <si>
    <t>Inter-Process Communication: Component Object Model</t>
  </si>
  <si>
    <t>Module: Module Load, Process: Process Creation, Script: Script Execution</t>
  </si>
  <si>
    <t>T1559.002</t>
  </si>
  <si>
    <t>Inter-Process Communication: Dynamic Data Exchange</t>
  </si>
  <si>
    <t>T1559.003</t>
  </si>
  <si>
    <t>Inter-Process Communication: XPC Services</t>
  </si>
  <si>
    <t>Process: Process Access</t>
  </si>
  <si>
    <t>T1534</t>
  </si>
  <si>
    <t>T1570</t>
  </si>
  <si>
    <t>Command: Command Execution, File: File Creation, File: File Metadata, Named Pipe: Named Pipe Metadata, Network Share: Network Share Access, Network Traffic: Network Traffic Content, Network Traffic: Network Traffic Flow, Process: Process Creation</t>
  </si>
  <si>
    <t>T1036</t>
  </si>
  <si>
    <t>T1036.007</t>
  </si>
  <si>
    <t>Masquerading: Double File Extension</t>
  </si>
  <si>
    <t>File: File Creation, File: File Metadata</t>
  </si>
  <si>
    <t>T1036.001</t>
  </si>
  <si>
    <t>Masquerading: Invalid Code Signature</t>
  </si>
  <si>
    <t>File: File Metadata</t>
  </si>
  <si>
    <t>T1036.008</t>
  </si>
  <si>
    <t>Masquerading: Masquerade File Type</t>
  </si>
  <si>
    <t>T1036.004</t>
  </si>
  <si>
    <t>Masquerading: Masquerade Task or Service</t>
  </si>
  <si>
    <t>Command: Command Execution, Scheduled Job: Scheduled Job Metadata, Scheduled Job: Scheduled Job Modification, Service: Service Creation, Service: Service Metadata</t>
  </si>
  <si>
    <t>T1036.005</t>
  </si>
  <si>
    <t>Masquerading: Match Legitimate Name or Location</t>
  </si>
  <si>
    <t>T1036.003</t>
  </si>
  <si>
    <t>Masquerading: Rename System Utilities</t>
  </si>
  <si>
    <t>Command: Command Execution, File: File Metadata, File: File Modification, Process: Process Metadata</t>
  </si>
  <si>
    <t>Masquerading: Right-to-Left Override</t>
  </si>
  <si>
    <t>T1036.006</t>
  </si>
  <si>
    <t>Masquerading: Space after Filename</t>
  </si>
  <si>
    <t>T1556</t>
  </si>
  <si>
    <t>Credential Access, Defense Evasion, Persistence</t>
  </si>
  <si>
    <t>Active Directory: Active Directory Object Modification, Application Log: Application Log Content, File: File Creation, File: File Modification, Logon Session: Logon Session Creation, Module: Module Load, Process: OS API Execution, Process: Process Access, User Account: User Account Authentication, User Account: User Account Modification, Windows Registry: Windows Registry Key Creation, Windows Registry: Windows Registry Key Modification</t>
  </si>
  <si>
    <t>T1556.001</t>
  </si>
  <si>
    <t>Modify Authentication Process: Domain Controller Authentication</t>
  </si>
  <si>
    <t>File: File Modification, Logon Session: Logon Session Creation, Process: OS API Execution, Process: Process Access</t>
  </si>
  <si>
    <t>T1556.007</t>
  </si>
  <si>
    <t>Modify Authentication Process: Hybrid Identity</t>
  </si>
  <si>
    <t>Application Log: Application Log Content, File: File Modification, Logon Session: Logon Session Creation, Module: Module Load</t>
  </si>
  <si>
    <t>T1556.006</t>
  </si>
  <si>
    <t>Modify Authentication Process: Multi-Factor Authentication</t>
  </si>
  <si>
    <t>Active Directory: Active Directory Object Modification, Logon Session: Logon Session Creation, User Account: User Account Authentication, User Account: User Account Modification</t>
  </si>
  <si>
    <t>T1556.004</t>
  </si>
  <si>
    <t>Modify Authentication Process: Network Device Authentication</t>
  </si>
  <si>
    <t>T1556.008</t>
  </si>
  <si>
    <t>Modify Authentication Process: Network Provider DLL</t>
  </si>
  <si>
    <t>File: File Creation, Process: OS API Execution, Windows Registry: Windows Registry Key Creation, Windows Registry: Windows Registry Key Modification</t>
  </si>
  <si>
    <t>T1556.002</t>
  </si>
  <si>
    <t>Modify Authentication Process: Password Filter DLL</t>
  </si>
  <si>
    <t>File: File Creation, Module: Module Load, Windows Registry: Windows Registry Key Modification</t>
  </si>
  <si>
    <t>T1556.003</t>
  </si>
  <si>
    <t>Modify Authentication Process: Pluggable Authentication Modules</t>
  </si>
  <si>
    <t>File: File Modification, Logon Session: Logon Session Creation</t>
  </si>
  <si>
    <t>T1556.005</t>
  </si>
  <si>
    <t>Modify Authentication Process: Reversible Encryption</t>
  </si>
  <si>
    <t>Active Directory: Active Directory Object Modification, Command: Command Execution, Script: Script Execution, User Account: User Account Metadata</t>
  </si>
  <si>
    <t>T1578</t>
  </si>
  <si>
    <t>T1578.002</t>
  </si>
  <si>
    <t>Modify Cloud Compute Infrastructure: Create Cloud Instance</t>
  </si>
  <si>
    <t>Instance: Instance Creation, Instance: Instance Metadata</t>
  </si>
  <si>
    <t>T1578.001</t>
  </si>
  <si>
    <t>Modify Cloud Compute Infrastructure: Create Snapshot</t>
  </si>
  <si>
    <t>Snapshot: Snapshot Creation, Snapshot: Snapshot Metadata</t>
  </si>
  <si>
    <t>T1578.003</t>
  </si>
  <si>
    <t>Modify Cloud Compute Infrastructure: Delete Cloud Instance</t>
  </si>
  <si>
    <t>Instance: Instance Deletion, Instance: Instance Metadata</t>
  </si>
  <si>
    <t>T1578.004</t>
  </si>
  <si>
    <t>Modify Cloud Compute Infrastructure: Revert Cloud Instance</t>
  </si>
  <si>
    <t>Instance: Instance Metadata, Instance: Instance Modification, Instance: Instance Start, Instance: Instance Stop</t>
  </si>
  <si>
    <t>T1112</t>
  </si>
  <si>
    <t>T1601</t>
  </si>
  <si>
    <t>T1601.002</t>
  </si>
  <si>
    <t>Modify System Image: Downgrade System Image</t>
  </si>
  <si>
    <t>T1601.001</t>
  </si>
  <si>
    <t>Modify System Image: Patch System Image</t>
  </si>
  <si>
    <t>T1111</t>
  </si>
  <si>
    <t>T1621</t>
  </si>
  <si>
    <t>Application Log: Application Log Content, Logon Session: Logon Session Creation, Logon Session: Logon Session Metadata, User Account: User Account Authentication</t>
  </si>
  <si>
    <t>T1104</t>
  </si>
  <si>
    <t>T1106</t>
  </si>
  <si>
    <t>Module: Module Load, Process: OS API Execution</t>
  </si>
  <si>
    <t>T1599</t>
  </si>
  <si>
    <t>T1599.001</t>
  </si>
  <si>
    <t>Network Boundary Bridging: Network Address Translation Traversal</t>
  </si>
  <si>
    <t>T1498</t>
  </si>
  <si>
    <t>Network Traffic: Network Traffic Flow, Sensor Health: Host Status</t>
  </si>
  <si>
    <t>T1498.001</t>
  </si>
  <si>
    <t>Network Denial of Service: Direct Network Flood</t>
  </si>
  <si>
    <t>T1498.002</t>
  </si>
  <si>
    <t>Network Denial of Service: Reflection Amplification</t>
  </si>
  <si>
    <t>T1046</t>
  </si>
  <si>
    <t>Cloud Service: Cloud Service Enumeration, Command: Command Execution, Network Traffic: Network Traffic Flow</t>
  </si>
  <si>
    <t>T1135</t>
  </si>
  <si>
    <t>T1040</t>
  </si>
  <si>
    <t>Credential Access, Discovery</t>
  </si>
  <si>
    <t>T1095</t>
  </si>
  <si>
    <t>T1571</t>
  </si>
  <si>
    <t>T1003</t>
  </si>
  <si>
    <t>Active Directory: Active Directory Object Access, Command: Command Execution, File: File Access, Network Traffic: Network Traffic Content, Network Traffic: Network Traffic Flow, Process: OS API Execution, Process: Process Access, Process: Process Creation, Windows Registry: Windows Registry Key Access</t>
  </si>
  <si>
    <t>T1003.008</t>
  </si>
  <si>
    <t>OS Credential Dumping: /etc/passwd and /etc/shadow</t>
  </si>
  <si>
    <t>T1003.005</t>
  </si>
  <si>
    <t>OS Credential Dumping: Cached Domain Credentials</t>
  </si>
  <si>
    <t>T1003.006</t>
  </si>
  <si>
    <t>OS Credential Dumping: DCSync</t>
  </si>
  <si>
    <t>Active Directory: Active Directory Object Access, Network Traffic: Network Traffic Content, Network Traffic: Network Traffic Flow</t>
  </si>
  <si>
    <t>T1003.004</t>
  </si>
  <si>
    <t>OS Credential Dumping: LSA Secrets</t>
  </si>
  <si>
    <t>Command: Command Execution, Windows Registry: Windows Registry Key Access</t>
  </si>
  <si>
    <t>T1003.001</t>
  </si>
  <si>
    <t>OS Credential Dumping: LSASS Memory</t>
  </si>
  <si>
    <t>T1003.003</t>
  </si>
  <si>
    <t>OS Credential Dumping: NTDS</t>
  </si>
  <si>
    <t>T1003.007</t>
  </si>
  <si>
    <t>OS Credential Dumping: Proc Filesystem</t>
  </si>
  <si>
    <t>T1003.002</t>
  </si>
  <si>
    <t>OS Credential Dumping: Security Account Manager</t>
  </si>
  <si>
    <t>Command: Command Execution, File: File Creation, File: File Metadata, Module: Module Load, Process: OS API Execution, Process: Process Creation, Script: Script Execution, WMI: WMI Creation, Windows Registry: Windows Registry Key Creation</t>
  </si>
  <si>
    <t>Obfuscated Files or Information: Binary Padding</t>
  </si>
  <si>
    <t>T1027.010</t>
  </si>
  <si>
    <t>Obfuscated Files or Information: Command Obfuscation</t>
  </si>
  <si>
    <t>Command: Command Execution, File: File Metadata, Script: Script Execution</t>
  </si>
  <si>
    <t>T1027.004</t>
  </si>
  <si>
    <t>Obfuscated Files or Information: Compile After Delivery</t>
  </si>
  <si>
    <t>T1027.007</t>
  </si>
  <si>
    <t>Obfuscated Files or Information: Dynamic API Resolution</t>
  </si>
  <si>
    <t>File: File Metadata, Module: Module Load, Process: OS API Execution</t>
  </si>
  <si>
    <t>T1027.009</t>
  </si>
  <si>
    <t>Obfuscated Files or Information: Embedded Payloads</t>
  </si>
  <si>
    <t>T1027.011</t>
  </si>
  <si>
    <t>Obfuscated Files or Information: Fileless Storage</t>
  </si>
  <si>
    <t>WMI: WMI Creation, Windows Registry: Windows Registry Key Creation</t>
  </si>
  <si>
    <t>T1027.006</t>
  </si>
  <si>
    <t>Obfuscated Files or Information: HTML Smuggling</t>
  </si>
  <si>
    <t>File: File Creation</t>
  </si>
  <si>
    <t>T1027.005</t>
  </si>
  <si>
    <t>Obfuscated Files or Information: Indicator Removal from Tools</t>
  </si>
  <si>
    <t>Application Log: Application Log Content</t>
  </si>
  <si>
    <t>T1027.002</t>
  </si>
  <si>
    <t>Obfuscated Files or Information: Software Packing</t>
  </si>
  <si>
    <t>T1027.003</t>
  </si>
  <si>
    <t>Obfuscated Files or Information: Steganography</t>
  </si>
  <si>
    <t>T1027.008</t>
  </si>
  <si>
    <t>Obfuscated Files or Information: Stripped Payloads</t>
  </si>
  <si>
    <t>T1588</t>
  </si>
  <si>
    <t>Certificate: Certificate Registration, Internet Scan: Response Content, Malware Repository: Malware Content, Malware Repository: Malware Metadata</t>
  </si>
  <si>
    <t>T1588.003</t>
  </si>
  <si>
    <t>Obtain Capabilities: Code Signing Certificates</t>
  </si>
  <si>
    <t>T1588.004</t>
  </si>
  <si>
    <t>Obtain Capabilities: Digital Certificates</t>
  </si>
  <si>
    <t>Certificate: Certificate Registration, Internet Scan: Response Content</t>
  </si>
  <si>
    <t>T1588.005</t>
  </si>
  <si>
    <t>Obtain Capabilities: Exploits</t>
  </si>
  <si>
    <t>T1588.001</t>
  </si>
  <si>
    <t>Obtain Capabilities: Malware</t>
  </si>
  <si>
    <t>T1588.002</t>
  </si>
  <si>
    <t>Obtain Capabilities: Tool</t>
  </si>
  <si>
    <t>T1588.006</t>
  </si>
  <si>
    <t>Obtain Capabilities: Vulnerabilities</t>
  </si>
  <si>
    <t>T1137</t>
  </si>
  <si>
    <t>Application Log: Application Log Content, Command: Command Execution, File: File Creation, File: File Modification, Module: Module Load, Process: Process Creation, Windows Registry: Windows Registry Key Creation, Windows Registry: Windows Registry Key Modification</t>
  </si>
  <si>
    <t>T1137.006</t>
  </si>
  <si>
    <t>Office Application Startup: Add-ins</t>
  </si>
  <si>
    <t>Command: Command Execution, File: File Creation, File: File Modification, Process: Process Creation, Windows Registry: Windows Registry Key Creation, Windows Registry: Windows Registry Key Modification</t>
  </si>
  <si>
    <t>T1137.001</t>
  </si>
  <si>
    <t>Office Application Startup: Office Template Macros</t>
  </si>
  <si>
    <t>T1137.002</t>
  </si>
  <si>
    <t>Office Application Startup: Office Test</t>
  </si>
  <si>
    <t>Command: Command Execution, File: File Creation, File: File Modification, Module: Module Load, Process: Process Creation, Windows Registry: Windows Registry Key Creation, Windows Registry: Windows Registry Key Modification</t>
  </si>
  <si>
    <t>T1137.003</t>
  </si>
  <si>
    <t>Office Application Startup: Outlook Forms</t>
  </si>
  <si>
    <t>Application Log: Application Log Content, Command: Command Execution, Process: Process Creation</t>
  </si>
  <si>
    <t>T1137.004</t>
  </si>
  <si>
    <t>Office Application Startup: Outlook Home Page</t>
  </si>
  <si>
    <t>T1137.005</t>
  </si>
  <si>
    <t>Office Application Startup: Outlook Rules</t>
  </si>
  <si>
    <t>T1201</t>
  </si>
  <si>
    <t>Command: Command Execution, Process: Process Creation, User Account: User Account Metadata</t>
  </si>
  <si>
    <t>T1120</t>
  </si>
  <si>
    <t>T1069</t>
  </si>
  <si>
    <t>Application Log: Application Log Content, Command: Command Execution, Group: Group Enumeration, Group: Group Metadata, Process: Process Creation</t>
  </si>
  <si>
    <t>T1069.003</t>
  </si>
  <si>
    <t>Permission Groups Discovery: Cloud Groups</t>
  </si>
  <si>
    <t>T1069.002</t>
  </si>
  <si>
    <t>Permission Groups Discovery: Domain Groups</t>
  </si>
  <si>
    <t>Command: Command Execution, Group: Group Enumeration, Process: OS API Execution, Process: Process Creation</t>
  </si>
  <si>
    <t>T1069.001</t>
  </si>
  <si>
    <t>Permission Groups Discovery: Local Groups</t>
  </si>
  <si>
    <t>T1566</t>
  </si>
  <si>
    <t>Application Log: Application Log Content, File: File Creation, Network Traffic: Network Traffic Content, Network Traffic: Network Traffic Flow</t>
  </si>
  <si>
    <t>T1598</t>
  </si>
  <si>
    <t>T1598.002</t>
  </si>
  <si>
    <t>Phishing for Information: Spearphishing Attachment</t>
  </si>
  <si>
    <t>T1598.003</t>
  </si>
  <si>
    <t>Phishing for Information: Spearphishing Link</t>
  </si>
  <si>
    <t>T1598.001</t>
  </si>
  <si>
    <t>Phishing for Information: Spearphishing Service</t>
  </si>
  <si>
    <t>T1566.001</t>
  </si>
  <si>
    <t>Phishing: Spearphishing Attachment</t>
  </si>
  <si>
    <t>T1566.002</t>
  </si>
  <si>
    <t>Phishing: Spearphishing Link</t>
  </si>
  <si>
    <t>T1566.003</t>
  </si>
  <si>
    <t>Phishing: Spearphishing via Service</t>
  </si>
  <si>
    <t>T1647</t>
  </si>
  <si>
    <t>T1542</t>
  </si>
  <si>
    <t>Command: Command Execution, Drive: Drive Modification, Driver: Driver Metadata, Firmware: Firmware Modification, Network Traffic: Network Connection Creation, Process: OS API Execution</t>
  </si>
  <si>
    <t>T1542.003</t>
  </si>
  <si>
    <t>Pre-OS Boot: Bootkit</t>
  </si>
  <si>
    <t>Drive: Drive Modification</t>
  </si>
  <si>
    <t>T1542.002</t>
  </si>
  <si>
    <t>Pre-OS Boot: Component Firmware</t>
  </si>
  <si>
    <t>Driver: Driver Metadata, Firmware: Firmware Modification, Process: OS API Execution</t>
  </si>
  <si>
    <t>T1542.004</t>
  </si>
  <si>
    <t>Pre-OS Boot: ROMMONkit</t>
  </si>
  <si>
    <t>T1542.001</t>
  </si>
  <si>
    <t>Pre-OS Boot: System Firmware</t>
  </si>
  <si>
    <t>T1542.005</t>
  </si>
  <si>
    <t>Pre-OS Boot: TFTP Boot</t>
  </si>
  <si>
    <t>Command: Command Execution, Firmware: Firmware Modification, Network Traffic: Network Connection Creation</t>
  </si>
  <si>
    <t>T1057</t>
  </si>
  <si>
    <t>T1055</t>
  </si>
  <si>
    <t>File: File Metadata, File: File Modification, Module: Module Load, Process: OS API Execution, Process: Process Access, Process: Process Metadata, Process: Process Modification</t>
  </si>
  <si>
    <t>T1055.004</t>
  </si>
  <si>
    <t>Process Injection: Asynchronous Procedure Call</t>
  </si>
  <si>
    <t>Process: OS API Execution, Process: Process Access, Process: Process Modification</t>
  </si>
  <si>
    <t>T1055.001</t>
  </si>
  <si>
    <t>Process Injection: Dynamic-link Library Injection</t>
  </si>
  <si>
    <t>Module: Module Load, Process: OS API Execution, Process: Process Access, Process: Process Metadata, Process: Process Modification</t>
  </si>
  <si>
    <t>T1055.011</t>
  </si>
  <si>
    <t>Process Injection: Extra Window Memory Injection</t>
  </si>
  <si>
    <t>T1055.015</t>
  </si>
  <si>
    <t>Process Injection: ListPlanting</t>
  </si>
  <si>
    <t>Process: OS API Execution, Process: Process Modification</t>
  </si>
  <si>
    <t>T1055.002</t>
  </si>
  <si>
    <t>Process Injection: Portable Executable Injection</t>
  </si>
  <si>
    <t>T1055.009</t>
  </si>
  <si>
    <t>Process Injection: Proc Memory</t>
  </si>
  <si>
    <t>T1055.013</t>
  </si>
  <si>
    <t>Process Injection: Process Doppelgänging</t>
  </si>
  <si>
    <t>File: File Metadata, Process: OS API Execution</t>
  </si>
  <si>
    <t>T1055.012</t>
  </si>
  <si>
    <t>Process Injection: Process Hollowing</t>
  </si>
  <si>
    <t>T1055.008</t>
  </si>
  <si>
    <t>Process Injection: Ptrace System Calls</t>
  </si>
  <si>
    <t>T1055.003</t>
  </si>
  <si>
    <t>Process Injection: Thread Execution Hijacking</t>
  </si>
  <si>
    <t>T1055.005</t>
  </si>
  <si>
    <t>Process Injection: Thread Local Storage</t>
  </si>
  <si>
    <t>T1055.014</t>
  </si>
  <si>
    <t>Process Injection: VDSO Hijacking</t>
  </si>
  <si>
    <t>T1572</t>
  </si>
  <si>
    <t>T1090</t>
  </si>
  <si>
    <t>T1090.004</t>
  </si>
  <si>
    <t>Proxy: Domain Fronting</t>
  </si>
  <si>
    <t>T1090.002</t>
  </si>
  <si>
    <t>Proxy: External Proxy</t>
  </si>
  <si>
    <t>T1090.001</t>
  </si>
  <si>
    <t>Proxy: Internal Proxy</t>
  </si>
  <si>
    <t>T1090.003</t>
  </si>
  <si>
    <t>Proxy: Multi-hop Proxy</t>
  </si>
  <si>
    <t>T1012</t>
  </si>
  <si>
    <t>T1620</t>
  </si>
  <si>
    <t>Module: Module Load, Process: OS API Execution, Script: Script Execution</t>
  </si>
  <si>
    <t>T1219</t>
  </si>
  <si>
    <t>Network Traffic: Network Connection Creation, Network Traffic: Network Traffic Content, Network Traffic: Network Traffic Flow, Process: Process Creation</t>
  </si>
  <si>
    <t>T1563</t>
  </si>
  <si>
    <t>Command: Command Execution, Logon Session: Logon Session Creation, Network Traffic: Network Traffic Content, Network Traffic: Network Traffic Flow, Process: Process Creation</t>
  </si>
  <si>
    <t>T1563.002</t>
  </si>
  <si>
    <t>Remote Service Session Hijacking: RDP Hijacking</t>
  </si>
  <si>
    <t>T1563.001</t>
  </si>
  <si>
    <t>Remote Service Session Hijacking: SSH Hijacking</t>
  </si>
  <si>
    <t>T1021</t>
  </si>
  <si>
    <t>T1021.007</t>
  </si>
  <si>
    <t>Remote Services: Cloud Services</t>
  </si>
  <si>
    <t>Logon Session: Logon Session Creation</t>
  </si>
  <si>
    <t>T1021.003</t>
  </si>
  <si>
    <t>Remote Services: Distributed Component Object Model</t>
  </si>
  <si>
    <t>Module: Module Load, Network Traffic: Network Connection Creation, Process: Process Creation</t>
  </si>
  <si>
    <t>T1021.001</t>
  </si>
  <si>
    <t>Remote Services: Remote Desktop Protocol</t>
  </si>
  <si>
    <t>T1021.002</t>
  </si>
  <si>
    <t>Remote Services: SMB/Windows Admin Shares</t>
  </si>
  <si>
    <t>T1021.004</t>
  </si>
  <si>
    <t>Remote Services: SSH</t>
  </si>
  <si>
    <t>Logon Session: Logon Session Creation, Network Traffic: Network Connection Creation, Process: Process Creation</t>
  </si>
  <si>
    <t>T1021.005</t>
  </si>
  <si>
    <t>Remote Services: VNC</t>
  </si>
  <si>
    <t>T1021.006</t>
  </si>
  <si>
    <t>Remote Services: Windows Remote Management</t>
  </si>
  <si>
    <t>T1018</t>
  </si>
  <si>
    <t>Command: Command Execution, File: File Access, Network Traffic: Network Connection Creation, Process: Process Creation</t>
  </si>
  <si>
    <t>T1091</t>
  </si>
  <si>
    <t>Initial Access, Lateral Movement</t>
  </si>
  <si>
    <t>Drive: Drive Creation, File: File Access, File: File Creation, Process: Process Creation</t>
  </si>
  <si>
    <t>T1496</t>
  </si>
  <si>
    <t>Command: Command Execution, File: File Creation, Network Traffic: Network Connection Creation, Network Traffic: Network Traffic Flow, Process: Process Creation, Sensor Health: Host Status</t>
  </si>
  <si>
    <t>T1207</t>
  </si>
  <si>
    <t>Active Directory: Active Directory Object Creation, Active Directory: Active Directory Object Modification, Network Traffic: Network Traffic Content, User Account: User Account Authentication</t>
  </si>
  <si>
    <t>T1014</t>
  </si>
  <si>
    <t>Drive: Drive Modification, File: File Modification, Firmware: Firmware Modification</t>
  </si>
  <si>
    <t>T1053</t>
  </si>
  <si>
    <t>Execution, Persistence, Privilege Escalation</t>
  </si>
  <si>
    <t>Command: Command Execution, Container: Container Creation, File: File Creation, File: File Modification, Process: Process Creation, Scheduled Job: Scheduled Job Creation</t>
  </si>
  <si>
    <t>T1053.002</t>
  </si>
  <si>
    <t>Scheduled Task/Job: At</t>
  </si>
  <si>
    <t>Command: Command Execution, File: File Modification, Process: Process Creation, Scheduled Job: Scheduled Job Creation</t>
  </si>
  <si>
    <t>T1053.007</t>
  </si>
  <si>
    <t>Scheduled Task/Job: Container Orchestration Job</t>
  </si>
  <si>
    <t>Container: Container Creation, File: File Creation, Scheduled Job: Scheduled Job Creation</t>
  </si>
  <si>
    <t>T1053.003</t>
  </si>
  <si>
    <t>Scheduled Task/Job: Cron</t>
  </si>
  <si>
    <t>T1053.005</t>
  </si>
  <si>
    <t>Scheduled Task/Job: Scheduled Task</t>
  </si>
  <si>
    <t>T1053.006</t>
  </si>
  <si>
    <t>Scheduled Task/Job: Systemd Timers</t>
  </si>
  <si>
    <t>T1029</t>
  </si>
  <si>
    <t>T1113</t>
  </si>
  <si>
    <t>T1597</t>
  </si>
  <si>
    <t>T1597.002</t>
  </si>
  <si>
    <t>Search Closed Sources: Purchase Technical Data</t>
  </si>
  <si>
    <t>T1597.001</t>
  </si>
  <si>
    <t>Search Closed Sources: Threat Intel Vendors</t>
  </si>
  <si>
    <t>T1596</t>
  </si>
  <si>
    <t>T1596.004</t>
  </si>
  <si>
    <t>Search Open Technical Databases: CDNs</t>
  </si>
  <si>
    <t>T1596.001</t>
  </si>
  <si>
    <t>Search Open Technical Databases: DNS/Passive DNS</t>
  </si>
  <si>
    <t>T1596.003</t>
  </si>
  <si>
    <t>Search Open Technical Databases: Digital Certificates</t>
  </si>
  <si>
    <t>T1596.005</t>
  </si>
  <si>
    <t>Search Open Technical Databases: Scan Databases</t>
  </si>
  <si>
    <t>T1596.002</t>
  </si>
  <si>
    <t>Search Open Technical Databases: WHOIS</t>
  </si>
  <si>
    <t>T1593</t>
  </si>
  <si>
    <t>T1593.003</t>
  </si>
  <si>
    <t>Search Open Websites/Domains: Code Repositories</t>
  </si>
  <si>
    <t>T1593.002</t>
  </si>
  <si>
    <t>Search Open Websites/Domains: Search Engines</t>
  </si>
  <si>
    <t>T1593.001</t>
  </si>
  <si>
    <t>Search Open Websites/Domains: Social Media</t>
  </si>
  <si>
    <t>T1594</t>
  </si>
  <si>
    <t>T1505</t>
  </si>
  <si>
    <t>Application Log: Application Log Content, File: File Creation, File: File Modification, Network Traffic: Network Traffic Content, Network Traffic: Network Traffic Flow, Process: Process Creation</t>
  </si>
  <si>
    <t>T1505.004</t>
  </si>
  <si>
    <t>Server Software Component: IIS Components</t>
  </si>
  <si>
    <t>Command: Command Execution, File: File Creation, File: File Modification</t>
  </si>
  <si>
    <t>T1505.001</t>
  </si>
  <si>
    <t>Server Software Component: SQL Stored Procedures</t>
  </si>
  <si>
    <t>T1505.005</t>
  </si>
  <si>
    <t>Server Software Component: Terminal Services DLL</t>
  </si>
  <si>
    <t>T1505.002</t>
  </si>
  <si>
    <t>Server Software Component: Transport Agent</t>
  </si>
  <si>
    <t>Application Log: Application Log Content, File: File Creation</t>
  </si>
  <si>
    <t>T1505.003</t>
  </si>
  <si>
    <t>Server Software Component: Web Shell</t>
  </si>
  <si>
    <t>T1648</t>
  </si>
  <si>
    <t>Application Log: Application Log Content, Cloud Service: Cloud Service Modification</t>
  </si>
  <si>
    <t>T1489</t>
  </si>
  <si>
    <t>Command: Command Execution, File: File Modification, Process: OS API Execution, Process: Process Creation, Process: Process Termination, Service: Service Metadata, Windows Registry: Windows Registry Key Modification</t>
  </si>
  <si>
    <t>T1129</t>
  </si>
  <si>
    <t>T1072</t>
  </si>
  <si>
    <t>Execution, Lateral Movement</t>
  </si>
  <si>
    <t>T1518</t>
  </si>
  <si>
    <t>Command: Command Execution, Firewall: Firewall Enumeration, Firewall: Firewall Metadata, Process: OS API Execution, Process: Process Creation</t>
  </si>
  <si>
    <t>T1518.001</t>
  </si>
  <si>
    <t>Software Discovery: Security Software Discovery</t>
  </si>
  <si>
    <t>T1608</t>
  </si>
  <si>
    <t>T1608.004</t>
  </si>
  <si>
    <t>Stage Capabilities: Drive-by Target</t>
  </si>
  <si>
    <t>T1608.003</t>
  </si>
  <si>
    <t>Stage Capabilities: Install Digital Certificate</t>
  </si>
  <si>
    <t>T1608.005</t>
  </si>
  <si>
    <t>Stage Capabilities: Link Target</t>
  </si>
  <si>
    <t>T1608.006</t>
  </si>
  <si>
    <t>Stage Capabilities: SEO Poisoning</t>
  </si>
  <si>
    <t>T1608.001</t>
  </si>
  <si>
    <t>Stage Capabilities: Upload Malware</t>
  </si>
  <si>
    <t>T1608.002</t>
  </si>
  <si>
    <t>Stage Capabilities: Upload Tool</t>
  </si>
  <si>
    <t>T1528</t>
  </si>
  <si>
    <t>T1539</t>
  </si>
  <si>
    <t>File: File Access, Process: Process Access</t>
  </si>
  <si>
    <t>T1649</t>
  </si>
  <si>
    <t>Active Directory: Active Directory Credential Request, Active Directory: Active Directory Object Modification, Application Log: Application Log Content, Command: Command Execution, File: File Access, Logon Session: Logon Session Creation, Windows Registry: Windows Registry Key Access</t>
  </si>
  <si>
    <t>T1558</t>
  </si>
  <si>
    <t>Active Directory: Active Directory Credential Request, Command: Command Execution, File: File Access, Logon Session: Logon Session Metadata</t>
  </si>
  <si>
    <t>T1558.004</t>
  </si>
  <si>
    <t>Steal or Forge Kerberos Tickets: AS-REP Roasting</t>
  </si>
  <si>
    <t>Active Directory: Active Directory Credential Request</t>
  </si>
  <si>
    <t>T1558.001</t>
  </si>
  <si>
    <t>Steal or Forge Kerberos Tickets: Golden Ticket</t>
  </si>
  <si>
    <t>Active Directory: Active Directory Credential Request, Logon Session: Logon Session Metadata</t>
  </si>
  <si>
    <t>T1558.003</t>
  </si>
  <si>
    <t>Steal or Forge Kerberos Tickets: Kerberoasting</t>
  </si>
  <si>
    <t>T1558.002</t>
  </si>
  <si>
    <t>Steal or Forge Kerberos Tickets: Silver Ticket</t>
  </si>
  <si>
    <t>Logon Session: Logon Session Metadata</t>
  </si>
  <si>
    <t>T1553</t>
  </si>
  <si>
    <t>Command: Command Execution, File: File Metadata, File: File Modification, Module: Module Load, Process: Process Creation, Windows Registry: Windows Registry Key Creation, Windows Registry: Windows Registry Key Modification</t>
  </si>
  <si>
    <t>T1553.002</t>
  </si>
  <si>
    <t>Subvert Trust Controls: Code Signing</t>
  </si>
  <si>
    <t>T1553.006</t>
  </si>
  <si>
    <t>Subvert Trust Controls: Code Signing Policy Modification</t>
  </si>
  <si>
    <t>T1553.001</t>
  </si>
  <si>
    <t>Subvert Trust Controls: Gatekeeper Bypass</t>
  </si>
  <si>
    <t>Command: Command Execution, File: File Metadata, File: File Modification, Process: Process Creation</t>
  </si>
  <si>
    <t>T1553.004</t>
  </si>
  <si>
    <t>Subvert Trust Controls: Install Root Certificate</t>
  </si>
  <si>
    <t>T1553.005</t>
  </si>
  <si>
    <t>Subvert Trust Controls: Mark-of-the-Web Bypass</t>
  </si>
  <si>
    <t>T1553.003</t>
  </si>
  <si>
    <t>Subvert Trust Controls: SIP and Trust Provider Hijacking</t>
  </si>
  <si>
    <t>File: File Modification, Module: Module Load, Windows Registry: Windows Registry Key Modification</t>
  </si>
  <si>
    <t>T1195</t>
  </si>
  <si>
    <t>File: File Metadata, Sensor Health: Host Status</t>
  </si>
  <si>
    <t>T1195.003</t>
  </si>
  <si>
    <t>Supply Chain Compromise: Compromise Hardware Supply Chain</t>
  </si>
  <si>
    <t>Sensor Health: Host Status</t>
  </si>
  <si>
    <t>T1195.001</t>
  </si>
  <si>
    <t>Supply Chain Compromise: Compromise Software Dependencies and Development Tools</t>
  </si>
  <si>
    <t>T1195.002</t>
  </si>
  <si>
    <t>Supply Chain Compromise: Compromise Software Supply Chain</t>
  </si>
  <si>
    <t>T1218</t>
  </si>
  <si>
    <t>Command: Command Execution, File: File Creation, Module: Module Load, Network Traffic: Network Connection Creation, Process: OS API Execution, Process: Process Creation, Windows Registry: Windows Registry Key Modification</t>
  </si>
  <si>
    <t>T1218.003</t>
  </si>
  <si>
    <t>System Binary Proxy Execution: CMSTP</t>
  </si>
  <si>
    <t>Command: Command Execution, Network Traffic: Network Connection Creation, Process: Process Creation</t>
  </si>
  <si>
    <t>T1218.001</t>
  </si>
  <si>
    <t>System Binary Proxy Execution: Compiled HTML File</t>
  </si>
  <si>
    <t>T1218.002</t>
  </si>
  <si>
    <t>System Binary Proxy Execution: Control Panel</t>
  </si>
  <si>
    <t>Command: Command Execution, File: File Creation, Module: Module Load, Process: OS API Execution, Process: Process Creation, Windows Registry: Windows Registry Key Modification</t>
  </si>
  <si>
    <t>T1218.004</t>
  </si>
  <si>
    <t>System Binary Proxy Execution: InstallUtil</t>
  </si>
  <si>
    <t>T1218.014</t>
  </si>
  <si>
    <t>System Binary Proxy Execution: MMC</t>
  </si>
  <si>
    <t>T1218.013</t>
  </si>
  <si>
    <t>System Binary Proxy Execution: Mavinject</t>
  </si>
  <si>
    <t>T1218.005</t>
  </si>
  <si>
    <t>System Binary Proxy Execution: Mshta</t>
  </si>
  <si>
    <t>Command: Command Execution, File: File Creation, Network Traffic: Network Connection Creation, Process: Process Creation</t>
  </si>
  <si>
    <t>T1218.007</t>
  </si>
  <si>
    <t>System Binary Proxy Execution: Msiexec</t>
  </si>
  <si>
    <t>Command: Command Execution, Module: Module Load, Network Traffic: Network Connection Creation, Process: Process Creation</t>
  </si>
  <si>
    <t>T1218.008</t>
  </si>
  <si>
    <t>System Binary Proxy Execution: Odbcconf</t>
  </si>
  <si>
    <t>Command: Command Execution, Module: Module Load, Process: Process Creation</t>
  </si>
  <si>
    <t>T1218.009</t>
  </si>
  <si>
    <t>System Binary Proxy Execution: Regsvcs/Regasm</t>
  </si>
  <si>
    <t>T1218.010</t>
  </si>
  <si>
    <t>System Binary Proxy Execution: Regsvr32</t>
  </si>
  <si>
    <t>T1218.011</t>
  </si>
  <si>
    <t>System Binary Proxy Execution: Rundll32</t>
  </si>
  <si>
    <t>Command: Command Execution, File: File Metadata, Module: Module Load, Process: Process Creation</t>
  </si>
  <si>
    <t>T1218.012</t>
  </si>
  <si>
    <t>System Binary Proxy Execution: Verclsid</t>
  </si>
  <si>
    <t>T1082</t>
  </si>
  <si>
    <t>T1614</t>
  </si>
  <si>
    <t>T1614.001</t>
  </si>
  <si>
    <t>System Location Discovery: System Language Discovery</t>
  </si>
  <si>
    <t>T1016</t>
  </si>
  <si>
    <t>Command: Command Execution, Process: OS API Execution, Process: Process Creation, Script: Script Execution</t>
  </si>
  <si>
    <t>T1016.001</t>
  </si>
  <si>
    <t>System Network Configuration Discovery: Internet Connection Discovery</t>
  </si>
  <si>
    <t>T1049</t>
  </si>
  <si>
    <t>T1033</t>
  </si>
  <si>
    <t>T1216</t>
  </si>
  <si>
    <t>T1216.001</t>
  </si>
  <si>
    <t>System Script Proxy Execution: PubPrn</t>
  </si>
  <si>
    <t>T1007</t>
  </si>
  <si>
    <t>T1569</t>
  </si>
  <si>
    <t>Command: Command Execution, File: File Modification, Process: Process Creation, Service: Service Creation, Windows Registry: Windows Registry Key Modification</t>
  </si>
  <si>
    <t>T1569.001</t>
  </si>
  <si>
    <t>System Services: Launchctl</t>
  </si>
  <si>
    <t>Command: Command Execution, File: File Modification, Process: Process Creation, Service: Service Creation</t>
  </si>
  <si>
    <t>T1569.002</t>
  </si>
  <si>
    <t>System Services: Service Execution</t>
  </si>
  <si>
    <t>T1529</t>
  </si>
  <si>
    <t>Command: Command Execution, Process: Process Creation, Sensor Health: Host Status</t>
  </si>
  <si>
    <t>T1124</t>
  </si>
  <si>
    <t>T1080</t>
  </si>
  <si>
    <t>File: File Creation, File: File Modification, Network Share: Network Share Access, Process: Process Creation</t>
  </si>
  <si>
    <t>T1221</t>
  </si>
  <si>
    <t>Network Traffic: Network Connection Creation, Network Traffic: Network Traffic Content, Process: Process Creation</t>
  </si>
  <si>
    <t>T1205</t>
  </si>
  <si>
    <t>Command and Control, Defense Evasion, Persistence</t>
  </si>
  <si>
    <t>T1205.001</t>
  </si>
  <si>
    <t>Traffic Signaling: Port Knocking</t>
  </si>
  <si>
    <t>T1205.002</t>
  </si>
  <si>
    <t>Traffic Signaling: Socket Filters</t>
  </si>
  <si>
    <t>Network Traffic: Network Connection Creation, Process: Process Creation</t>
  </si>
  <si>
    <t>T1537</t>
  </si>
  <si>
    <t>Cloud Storage: Cloud Storage Creation, Cloud Storage: Cloud Storage Metadata, Cloud Storage: Cloud Storage Modification, Network Traffic: Network Traffic Content, Snapshot: Snapshot Creation, Snapshot: Snapshot Metadata, Snapshot: Snapshot Modification</t>
  </si>
  <si>
    <t>T1127</t>
  </si>
  <si>
    <t>T1127.001</t>
  </si>
  <si>
    <t>Trusted Developer Utilities Proxy Execution: MSBuild</t>
  </si>
  <si>
    <t>T1199</t>
  </si>
  <si>
    <t>Application Log: Application Log Content, Logon Session: Logon Session Creation, Logon Session: Logon Session Metadata, Network Traffic: Network Traffic Content</t>
  </si>
  <si>
    <t>T1552</t>
  </si>
  <si>
    <t>Application Log: Application Log Content, Command: Command Execution, File: File Access, Process: Process Creation, User Account: User Account Authentication, Windows Registry: Windows Registry Key Access</t>
  </si>
  <si>
    <t>T1552.003</t>
  </si>
  <si>
    <t>Unsecured Credentials: Bash History</t>
  </si>
  <si>
    <t>T1552.008</t>
  </si>
  <si>
    <t>Unsecured Credentials: Chat Messages</t>
  </si>
  <si>
    <t>T1552.005</t>
  </si>
  <si>
    <t>Unsecured Credentials: Cloud Instance Metadata API</t>
  </si>
  <si>
    <t>User Account: User Account Authentication</t>
  </si>
  <si>
    <t>T1552.007</t>
  </si>
  <si>
    <t>Unsecured Credentials: Container API</t>
  </si>
  <si>
    <t>Command: Command Execution, User Account: User Account Authentication</t>
  </si>
  <si>
    <t>T1552.001</t>
  </si>
  <si>
    <t>Unsecured Credentials: Credentials In Files</t>
  </si>
  <si>
    <t>T1552.002</t>
  </si>
  <si>
    <t>Unsecured Credentials: Credentials in Registry</t>
  </si>
  <si>
    <t>Command: Command Execution, Process: Process Creation, Windows Registry: Windows Registry Key Access</t>
  </si>
  <si>
    <t>T1552.006</t>
  </si>
  <si>
    <t>Unsecured Credentials: Group Policy Preferences</t>
  </si>
  <si>
    <t>T1552.004</t>
  </si>
  <si>
    <t>Unsecured Credentials: Private Keys</t>
  </si>
  <si>
    <t>T1535</t>
  </si>
  <si>
    <t>T1550</t>
  </si>
  <si>
    <t>Defense Evasion, Lateral Movement</t>
  </si>
  <si>
    <t>Active Directory: Active Directory Credential Request, Application Log: Application Log Content, Logon Session: Logon Session Creation, User Account: User Account Authentication, Web Credential: Web Credential Usage</t>
  </si>
  <si>
    <t>T1550.001</t>
  </si>
  <si>
    <t>Use Alternate Authentication Material: Application Access Token</t>
  </si>
  <si>
    <t>Web Credential: Web Credential Usage</t>
  </si>
  <si>
    <t>T1550.002</t>
  </si>
  <si>
    <t>Use Alternate Authentication Material: Pass the Hash</t>
  </si>
  <si>
    <t>Active Directory: Active Directory Credential Request, Logon Session: Logon Session Creation, User Account: User Account Authentication</t>
  </si>
  <si>
    <t>T1550.003</t>
  </si>
  <si>
    <t>Use Alternate Authentication Material: Pass the Ticket</t>
  </si>
  <si>
    <t>T1550.004</t>
  </si>
  <si>
    <t>Use Alternate Authentication Material: Web Session Cookie</t>
  </si>
  <si>
    <t>Application Log: Application Log Content, Web Credential: Web Credential Usage</t>
  </si>
  <si>
    <t>T1204</t>
  </si>
  <si>
    <t>Application Log: Application Log Content, Command: Command Execution, Container: Container Creation, Container: Container Start, File: File Creation, Image: Image Creation, Instance: Instance Creation, Instance: Instance Start, Network Traffic: Network Connection Creation, Network Traffic: Network Traffic Content, Process: Process Creation</t>
  </si>
  <si>
    <t>T1204.002</t>
  </si>
  <si>
    <t>User Execution: Malicious File</t>
  </si>
  <si>
    <t>File: File Creation, Process: Process Creation</t>
  </si>
  <si>
    <t>T1204.003</t>
  </si>
  <si>
    <t>User Execution: Malicious Image</t>
  </si>
  <si>
    <t>Application Log: Application Log Content, Command: Command Execution, Container: Container Creation, Container: Container Start, Image: Image Creation, Instance: Instance Creation, Instance: Instance Start</t>
  </si>
  <si>
    <t>T1204.001</t>
  </si>
  <si>
    <t>User Execution: Malicious Link</t>
  </si>
  <si>
    <t>File: File Creation, Network Traffic: Network Connection Creation, Network Traffic: Network Traffic Content</t>
  </si>
  <si>
    <t>T1078</t>
  </si>
  <si>
    <t>Defense Evasion, Initial Access, Persistence, Privilege Escalation</t>
  </si>
  <si>
    <t>Logon Session: Logon Session Creation, Logon Session: Logon Session Metadata, User Account: User Account Authentication</t>
  </si>
  <si>
    <t>T1078.004</t>
  </si>
  <si>
    <t>Valid Accounts: Cloud Accounts</t>
  </si>
  <si>
    <t>T1078.001</t>
  </si>
  <si>
    <t>Valid Accounts: Default Accounts</t>
  </si>
  <si>
    <t>T1078.002</t>
  </si>
  <si>
    <t>Valid Accounts: Domain Accounts</t>
  </si>
  <si>
    <t>T1078.003</t>
  </si>
  <si>
    <t>Valid Accounts: Local Accounts</t>
  </si>
  <si>
    <t>T1125</t>
  </si>
  <si>
    <t>T1497</t>
  </si>
  <si>
    <t>T1497.001</t>
  </si>
  <si>
    <t>Virtualization/Sandbox Evasion: System Checks</t>
  </si>
  <si>
    <t>T1497.003</t>
  </si>
  <si>
    <t>Virtualization/Sandbox Evasion: Time Based Evasion</t>
  </si>
  <si>
    <t>T1497.002</t>
  </si>
  <si>
    <t>Virtualization/Sandbox Evasion: User Activity Based Checks</t>
  </si>
  <si>
    <t>T1600</t>
  </si>
  <si>
    <t>T1600.002</t>
  </si>
  <si>
    <t>Weaken Encryption: Disable Crypto Hardware</t>
  </si>
  <si>
    <t>T1600.001</t>
  </si>
  <si>
    <t>Weaken Encryption: Reduce Key Space</t>
  </si>
  <si>
    <t>T1102</t>
  </si>
  <si>
    <t>T1102.002</t>
  </si>
  <si>
    <t>Web Service: Bidirectional Communication</t>
  </si>
  <si>
    <t>T1102.001</t>
  </si>
  <si>
    <t>Web Service: Dead Drop Resolver</t>
  </si>
  <si>
    <t>T1102.003</t>
  </si>
  <si>
    <t>Web Service: One-Way Communication</t>
  </si>
  <si>
    <t>T1047</t>
  </si>
  <si>
    <t>T1220</t>
  </si>
  <si>
    <t>Module: Module Load, Process: Process Creation</t>
  </si>
  <si>
    <t xml:space="preserve">Technique name </t>
  </si>
  <si>
    <t xml:space="preserve">Subtechnique name </t>
  </si>
  <si>
    <t>Technique name</t>
  </si>
  <si>
    <t xml:space="preserve">Sub Technique Name </t>
  </si>
  <si>
    <t>Technique Name</t>
  </si>
  <si>
    <t xml:space="preserve">SubTechnique Name </t>
  </si>
  <si>
    <t xml:space="preserve">Treatment Plan </t>
  </si>
  <si>
    <t xml:space="preserve">Task Completed </t>
  </si>
  <si>
    <t>Create Detection</t>
  </si>
  <si>
    <t>TTPS</t>
  </si>
  <si>
    <t xml:space="preserve">Technique Name </t>
  </si>
  <si>
    <t xml:space="preserve"> </t>
  </si>
  <si>
    <t xml:space="preserve">Your current coverage : Consolidated TTP's for Step 1 </t>
  </si>
  <si>
    <t/>
  </si>
  <si>
    <t>ST.Reconnaissance</t>
  </si>
  <si>
    <t>ST.ResourceDevelopment</t>
  </si>
  <si>
    <t>ST.InitialAccess</t>
  </si>
  <si>
    <t>ST.Execution</t>
  </si>
  <si>
    <t>ST.Persistence</t>
  </si>
  <si>
    <t>ST.Discovery</t>
  </si>
  <si>
    <t>ST.Collection</t>
  </si>
  <si>
    <t>ST.Exfiltration</t>
  </si>
  <si>
    <t>ST.Impact</t>
  </si>
  <si>
    <t>T1566,T1598,T1204.001,T1598.003</t>
  </si>
  <si>
    <t>WebRisk</t>
  </si>
  <si>
    <t>GCP</t>
  </si>
  <si>
    <t>T1078,T1537,T1530,T1567,T1619</t>
  </si>
  <si>
    <t>VPCServiceControls</t>
  </si>
  <si>
    <t>T1590,T1590.004,T1590.005,T1046,T1135,T1595,T1595.001,T1098,T1098.001,T1557,T1602,T1190,T1552.007,T1018,T1570</t>
  </si>
  <si>
    <t>VPC</t>
  </si>
  <si>
    <t>T1068,T1190,T1203,T1210,T1211,T1212,T1072</t>
  </si>
  <si>
    <t>VMManager</t>
  </si>
  <si>
    <t>T1566,T1566.001,T1509,T1598.003,T1566.002</t>
  </si>
  <si>
    <t>VirusTotal</t>
  </si>
  <si>
    <t>TitanSecurityKey</t>
  </si>
  <si>
    <t>T1542,T1014</t>
  </si>
  <si>
    <t>ShieldedVM</t>
  </si>
  <si>
    <t>T1528,T1555,T1552,T1040</t>
  </si>
  <si>
    <t>SecretManager</t>
  </si>
  <si>
    <t>T1204.003,T1525,T1133,T1505.003,T1105,T1059.004,T1071.004,T1110,T1078.004,T1562,T1567,T1567.002,T1505.001,T1098.001,T1562.007,T1589.001,T1496,T1213.003,T1040,T1190,T1078.001,T1542,T1542.003,T1014,T1070,T1484,T1136.003,T1562.008,T1578,T1530</t>
  </si>
  <si>
    <t>SCC</t>
  </si>
  <si>
    <t>T1580,T1562,T1562.007,T1562.008,T1087,T1087.004,T1613,T1552.007,T1098,T1098.001,T1078,T1078.004,T1562.001,T1562.002</t>
  </si>
  <si>
    <t>ResourceManager</t>
  </si>
  <si>
    <t>T1078.004,T1110.004,T1136.003</t>
  </si>
  <si>
    <t>ReCAPTCHAEnterprise</t>
  </si>
  <si>
    <t>T1087.004,T1580,T1530,T1538,T1578,T1548.002,T1068,T1562,T1078.004,T1562.008,T1212,T1078,T1087,T1098.001,T1098,T1222</t>
  </si>
  <si>
    <t>PolicyIntelligence</t>
  </si>
  <si>
    <t>T1098,T1098.001,T1069,T1069.003,T1078,T1078.004,T1087.004,T1087,T1613</t>
  </si>
  <si>
    <t>IdentyAccessManagement</t>
  </si>
  <si>
    <t>T1098,T1098.001,T1110,T1110.001,T1110.002,T1078,T1078.004,T1078.003,T1110.003,T1136,T1136.003,T1087,T1087.004,T1580,T1528,T1550,T1550.001,T1562,T1562.008,T1556,T1087.002,T1098.002,T1098.003,T1098.004,T1136.001,T1136.002</t>
  </si>
  <si>
    <t>IdentityPlatform</t>
  </si>
  <si>
    <t>T1550.001,T1528,T1098.001,T1078,T1078.004,T1190</t>
  </si>
  <si>
    <t>IdentityAwareProxy</t>
  </si>
  <si>
    <t>T1613,T1611,T1610,T1053.007,T1609,T1525</t>
  </si>
  <si>
    <t>GKE</t>
  </si>
  <si>
    <t>T1008,T1018,T1021,T1041,T1046,T1048,T1071,T1090,T1095,T1104,T1133,T1187,T1205,T1219,T1498,T1499,T1530,T1542,T1571,T1572,T1590,T1595</t>
  </si>
  <si>
    <t>Firewalls</t>
  </si>
  <si>
    <t>T1110,T1078,T1052.001,T1567.002</t>
  </si>
  <si>
    <t>EndpointManagement</t>
  </si>
  <si>
    <t>T1078,T1068,T1525,T1610,T1212</t>
  </si>
  <si>
    <t>ContainerRegistry</t>
  </si>
  <si>
    <t>ConfidentialVM</t>
  </si>
  <si>
    <t>T1040,T1557,T1565,T1565.002,T1557.002,T1133</t>
  </si>
  <si>
    <t>CloudVPN</t>
  </si>
  <si>
    <t>T1530,T1565.001,T1588.004,T1588.003</t>
  </si>
  <si>
    <t>CloudStorage</t>
  </si>
  <si>
    <t>T1552,T1552.005,T1588,T1553,T1555,T1528,T1588.003,T1588.004,T1552.001,T1552.004</t>
  </si>
  <si>
    <t>CloudKeyManagement</t>
  </si>
  <si>
    <t>T1137,T1546.006,T1204.002,T1055.002,T1221,T1505.003,T1204.003,T1048,T1041,T1567,T1567.002,T1020,T1110,T1499,T1499.003,T1190,T1566.002,T1137.006,T1137.001</t>
  </si>
  <si>
    <t>CloudIDS</t>
  </si>
  <si>
    <t>T1110,T1110.003,T1078,T1078.004,T1110.001,T1110.002,T1110.004,T1078.002,T1021.004,T1213.003,T1213,T1133</t>
  </si>
  <si>
    <t>CloudIdentity</t>
  </si>
  <si>
    <t>T1552,T1553,T1588.003,T1588.004,T1552.004,T1552.001,T1588</t>
  </si>
  <si>
    <t>CloudHSM</t>
  </si>
  <si>
    <t>CloudDataLossPrevention</t>
  </si>
  <si>
    <t>CloudCDN</t>
  </si>
  <si>
    <t>T1098,T1098.001,T1078,T1078.004</t>
  </si>
  <si>
    <t>CliudAssetInventory</t>
  </si>
  <si>
    <t>T1090,T1190,T1498,T1499,T1018,T1046</t>
  </si>
  <si>
    <t>CloudArmor</t>
  </si>
  <si>
    <t>T1021.002,T1037,T1053.005,T1218.005,T1543.001,T1543.004,T1546.001,T1547.001,T1547,T1546,T1543,T1548.002,T1564.001,T1564,T1003.003,T1078,T1134.005,T1003,T1548,T1584.002,T1562.004,T1098.001,T1530,T1070.002,T1136.001,T1098,T1106,T1021.004,T1578,T1052.001,T1112,T1021,T1052,T1053,T1070,T1134,T1218,T1584,T1056,T1056.003,T1056.004,T1071.001,T1071,T1059,T1218.010,T1059.003,T1082,T1218.003,T1018,T1552,T1486,T1204,T1036.005,T1027.004,T1127.001,T1127,T1190,T1068,T1036,T1055,T1210,T1037.003,T1212,T1505.003,T1059.007,T1560,T1203,T1132,T1132.001,T1195.002,T1195,T1072,T1546.007,T1505,T1574.007,T1574,T1087.004,T1087,T1070.004,T1020,T1041,T1011,T1027,T1484,T1136,T1543.003,T1070.006,T1003.001,T1137.001,T1137,T1057,T1016,T1049,T1033,T1588.002,T1588,T1070.001,T1569.002,T1569,T1546.008,T1048,T1105,T1495,T1497,T1202,T1546.003</t>
  </si>
  <si>
    <t>Chronicle</t>
  </si>
  <si>
    <t>CertificateAuthorityService</t>
  </si>
  <si>
    <t>T1610,T1053.007,T1612,T1554,T1525,T1036.001,T1601,T1204.003</t>
  </si>
  <si>
    <t>BinaryAuthorization</t>
  </si>
  <si>
    <t>T1048,T1567,T1567.002,T1133,T1189,T1566.001,T1566,T1071.001,T1530</t>
  </si>
  <si>
    <t>BeyondCorpEnterprise</t>
  </si>
  <si>
    <t>T1190,T1068,T1203,T1210,T1525,T1610,T1072,T1211,T1212</t>
  </si>
  <si>
    <t>ArtifactRegistry</t>
  </si>
  <si>
    <t>T1552.007,T1525,T1609,T1610,T1613,T1611,T1078,T1078.001,T1078.004</t>
  </si>
  <si>
    <t>AnthosConfigManagement</t>
  </si>
  <si>
    <t>T1098,T1110,T1136,T1530,T1114,T1133,T1556,T1021,T1078.002,T1078.004,T1110.001,T1110.002,T1110.003,T1110.004</t>
  </si>
  <si>
    <t>AdvancedProtectionProgram</t>
  </si>
  <si>
    <t>T1565,T1040,T1552,T1110,T1485,T1486,T1491,T1561,T1490</t>
  </si>
  <si>
    <t>ActifioGo</t>
  </si>
  <si>
    <t>T1199,T1530</t>
  </si>
  <si>
    <t>AccessTransparency</t>
  </si>
  <si>
    <t>T1190,T1189,T1203,T1059,T1059.001,T1059.004,T1059.007,T1090,T1090.002,T1090.003,T1595,T1595.001,T1595.002,T1046,T1071,T1071.001</t>
  </si>
  <si>
    <t>AWSWebApplicationFirewall</t>
  </si>
  <si>
    <t>AWS</t>
  </si>
  <si>
    <t>T1078,T1078.004,T1078.002,T1133,T1110,T1110.001,T1110.003,T1110.004</t>
  </si>
  <si>
    <t>AWSSSO</t>
  </si>
  <si>
    <t>T1498,T1498.001,T1498.002,T1499,T1499.001,T1499.002,T1499.003</t>
  </si>
  <si>
    <t>AWSShield</t>
  </si>
  <si>
    <t>T1530,T1592,T1592.001,T1592.002,T1592.003,T1592.004,T1589,T1589.001,T1589.002,T1589.003,T1590,T1590.001,T1590.002,T1590.003,T1590.004,T1590.005,T1590.006,T1591,T1591.001,T1591.002,T1591.003,T1591.004,T1580,T1078,T1078.004,T1190,T1203,T1068,T1211,T1212,T1210,T1531,T1098,T1098.001,T1562,T1562.008,T1562.001,T1562.007,T1110,T1110.001,T1110.003,T1110.004,T1485</t>
  </si>
  <si>
    <t>AWSSecurityHub</t>
  </si>
  <si>
    <t>T1555,T1212,T1528,T1552,T1552.001,T1552.002,T1552.004</t>
  </si>
  <si>
    <t>AWSSecretsManager</t>
  </si>
  <si>
    <t>T1485,T1530</t>
  </si>
  <si>
    <t>AWSS3</t>
  </si>
  <si>
    <t>T1040,T1565,T1565.001,T1565.002,T1557,T1190,T1210,T1485,T1486,T1490,T1561,T1561.001,T1561.002,T1530,T1529,T1489</t>
  </si>
  <si>
    <t>AWSRDS</t>
  </si>
  <si>
    <t>T1078,T1078.004,T1087,T1087.004,T1580,T1538</t>
  </si>
  <si>
    <t>AWSOrganizations</t>
  </si>
  <si>
    <t>T1071,T1071.001,T1071.002,T1071.003,T1071.004,T1530,T1499,T1499.001,T1499.002,T1499.003,T1048,T1048.002,T1048.001,T1048.003,T1187,T1498,T1498.001,T1498.002,T1095,T1572,T1090,T1090.002,T1090.003,T1219,T1021,T1021.001,T1021.002,T1021.004,T1021.005,T1021.006,T1205,T1205.001,T1008,T1104,T1046,T1595,T1595.001,T1595.002,T1571,T1542,T1542.005,T1041,T1018,T1133,T1590,T1590.001,T1590.004,T1590.005,T1590.006</t>
  </si>
  <si>
    <t>AWSNetworkFirewall</t>
  </si>
  <si>
    <t>T1552,T1552.001,T1552.004,T1588,T1588.003,T1588.004</t>
  </si>
  <si>
    <t>AWSKeyManagementService</t>
  </si>
  <si>
    <t>T1020,T1020.001,T1040,T1041,T1046,T1048,T1048.001,T1048.002,T1048.003,T1071,T1078,T1078.004,T1095,T1496,T1530,T1552,T1552.004,T1557,T1562,T1562.008</t>
  </si>
  <si>
    <t>AWSIOTDeviceDefender</t>
  </si>
  <si>
    <t>T1078,T1078.004,T1098,T1098.001,T1550,T1550.001,T1110,T1110.004,T1110.001,T1110.003,T1528</t>
  </si>
  <si>
    <t>AWSIAM</t>
  </si>
  <si>
    <t>T1020,T1020.001,T1040,T1053,T1053.007,T1068,T1078,T1078.004,T1098,T1098.001,T1110,T1110.001,T1110.002,T1110.003,T1110.004,T1119,T1136,T1136.003,T1190,T1203,T1210,T1211,T1212,T1204,T1204.003,T1485,T1486,T1491,T1491.001,T1491.002,T1496,T1498,T1498.001,T1498.002,T1499,T1499.001,T1499.002,T1499.003,T1499.004,T1525,T1530,T1538,T1552,T1552.001,T1552.005,T1552.007,T1557,T1562,T1562.001,T1562.007,T1562.008,T1609,T1610,T1611,T1613</t>
  </si>
  <si>
    <t>AWSConfig</t>
  </si>
  <si>
    <t>T1496,T1610,T1040</t>
  </si>
  <si>
    <t>AWSCloudWatch</t>
  </si>
  <si>
    <t>T1552,T1552.001,T1552.004,T1588,T1588.004,T1588.003,T1553,T1553.004,T1553.002</t>
  </si>
  <si>
    <t>AWSCloudHSM</t>
  </si>
  <si>
    <t>T1190,T1485,T1486,T1565,T1565.001,T1491,T1491.001,T1491.002,T1561,T1561.001,T1561.002,T1490</t>
  </si>
  <si>
    <t>AWSCloudEndure</t>
  </si>
  <si>
    <t>T1590,T1590.001,T1590.004,T1590.005,T1590.006,T1595,T1595.001,T1595.002,T1133,T1205,T1205.001,T1046,T1018,T1008,T1095,T1571,T1219,T1048,T1048.001,T1048.002,T1048.003,T1040,T1557,T1557.002,T1557.001,T1565,T1565.002,T1199,T1602,T1602.002,T1602.001,T1542,T1542.005,T1210,T1021,T1021.006,T1021.005,T1021.004,T1021.003,T1021.002,T1021.001,T1072,T1482,T1498,T1499,T1499.003,T1499.002,T1499.001,T1570,T1090,T1090.003,T1090.002,T1090.001</t>
  </si>
  <si>
    <t>AmazonVirtualPrivateCloud</t>
  </si>
  <si>
    <t>T1530,T1567,T1567.002,T1537,T1552,T1552.001</t>
  </si>
  <si>
    <t>AmazonMacie</t>
  </si>
  <si>
    <t>T1189,T1190,T1203,T1068,T1211,T1212,T1210,T1110,T1110.001,T1110.002,T1110.003,T1110.004,T1133,T1021,T1021.004,T1222,T1222.002,T1562,T1562.001,T1562.003,T1562.004,T1562.006,T1070,T1070.002,T1070.003,T1070.004,T1070.005,T1070.006,T1599,T1599.001,T1003,T1003.007,T1003.008,T1053,T1053.001,T1053.003,T1053.006,T1489,T1529,T1548,T1548.003,T1037,T1037.004,T1543,T1543.002,T1046,T1595,T1595.001,T1595.002</t>
  </si>
  <si>
    <t>AmazonInspector</t>
  </si>
  <si>
    <t>T1595,T1595.001,T1595.002,T1189,T1190,T1566,T1566.001,T1566.002,T1566.003,T1078,T1078.001,T1078.004,T1098,T1098.001,T1098.004,T1562,T1562.008,T1562.006,T1562.001,T1110,T1110.001,T1110.003,T1110.004,T1552,T1552.001,T1552.005,T1580,T1526,T1046,T1530,T1071,T1071.001,T1071.002,T1071.003,T1071.004,T1568,T1568.002,T1571,T1090,T1090.001,T1090.002,T1090.003,T1020,T1029,T1041,T1048,T1048.003,T1567,T1567.001,T1567.002,T1531,T1485,T1486,T1565,T1565.001,T1498,T1498.001,T1498.002,T1496,T1491,T1491.002,T1491.001</t>
  </si>
  <si>
    <t>AmazonGuardDuty</t>
  </si>
  <si>
    <t>T1078,T1078.004,T1110,T1110.001,T1110.002,T1110.003,T1110.004</t>
  </si>
  <si>
    <t>AmazonCognito</t>
  </si>
  <si>
    <t>T1189,T1190,T1203,T1068,T1211,T1212,T1210</t>
  </si>
  <si>
    <t>VulnerabilityAssessmentQualys</t>
  </si>
  <si>
    <t>Azure</t>
  </si>
  <si>
    <t>T1190,T1078,T1078.001,T1505,T1505.001,T1068,T1112</t>
  </si>
  <si>
    <t>SQLVulnerabilityAssessment</t>
  </si>
  <si>
    <t>T1040,T1190,T1110,T1110.001,T1110.003,T1110.004,T1542,T1542.001,T1542.003,T1499,T1499.001,T1525,T1068,T1098,T1098.004,T1554,T1136,T1136.001,T1543,T1543.002,T1546,T1546.004,T1505,T1505.003,T1222,T1222.002,T1564,T1564.001,T1564.005,T1564.006,T1053,T1053.003,T1053.006,T1556,T1556.003,T1080,T1074,T1074.001,T1485,T1486,T1565,T1565.001,T1078,T1078.004,T1133</t>
  </si>
  <si>
    <t>SecurityCenterRecommendations</t>
  </si>
  <si>
    <t>T1078,T1078.004,T1098,T1098.003,T1098.001,T1136,T1136.003</t>
  </si>
  <si>
    <t>PrivilegedIdentityManagement</t>
  </si>
  <si>
    <t>T1110,T1110.004,T1110.001,T1110.003,T1110.002</t>
  </si>
  <si>
    <t>PasswordlessAuthentication</t>
  </si>
  <si>
    <t>T1199,T1557,T1602,T1602.002,T1602.001,T1542,T1542.005,T1048,T1048.003,T1048.002,T1048.001,T1210,T1021,T1021.006,T1021.005,T1021.004,T1021.003,T1021.002,T1021.001,T1072,T1133,T1482,T1046,T1095,T1571,T1499,T1499.003,T1499.002,T1499.001,T1570,T1498,T1090,T1090.003,T1090.002,T1090.001,T1219,T1205,T1205.001</t>
  </si>
  <si>
    <t>NetworkSecurityGroups</t>
  </si>
  <si>
    <t>T1087,T1087.002,T1482,T1201,T1069,T1069.002,T1210,T1550,T1550.002,T1550.003,T1557,T1557.001,T1110,T1110.003,T1110.001,T1558,T1558.003,T1558.004,T1558.001,T1133,T1555,T1555.003,T1047,T1059,T1059.001,T1021,T1021.002,T1569,T1569.002,T1207,T1003,T1003.006,T1003.003,T1556,T1556.001,T1098,T1543,T1543.003,T1071,T1071.004,T1048,T1048.003</t>
  </si>
  <si>
    <t>MicrosoftDefenderForIdentity</t>
  </si>
  <si>
    <t>T1566,T1566.001,T1204,T1204.002,T1105,T1027,T1027.002</t>
  </si>
  <si>
    <t>MicrosoftAntimalwareForAzure</t>
  </si>
  <si>
    <t>T1059,T1059.004,T1068,T1098,T1098.004,T1547,T1547.006,T1136,T1136.001,T1505,T1505.003,T1564,T1564.001,T1564.006,T1562,T1562.004,T1562.006,T1070,T1070.002,T1070.003,T1027,T1027.004,T1110,T1110.001,T1110.003,T1110.004,T1003,T1003.008,T1021,T1021.004,T1525,T1113</t>
  </si>
  <si>
    <t>LinuxAuditdAndLogAnalytics</t>
  </si>
  <si>
    <t>T1190,T1133,T1110,T1110.003,T1110.001,T1110.004</t>
  </si>
  <si>
    <t>JustInTimeVMAccess</t>
  </si>
  <si>
    <t>T1078,T1078.004,T1078.002,T1606,T1606.002,T1110,T1110.003</t>
  </si>
  <si>
    <t>IdentityProtection</t>
  </si>
  <si>
    <t>T1053,T1053.001,T1053.002,T1053.003,T1053.005,T1053.006,T1098,T1098.004,T1547,T1547.001,T1547.002,T1547.003,T1547.004,T1547.005,T1547.006,T1547.008,T1547.009,T1547.010,T1547.012,T1037,T1037.001,T1037.003,T1543,T1543.002,T1543.003,T1546,T1546.001,T1546.002,T1546.004,T1546.007,T1546.008,T1546.009,T1546.011,T1546.012,T1546.013,T1546.010,T1546.015,T1574,T1574.006,T1137,T1137.002,T1548,T1548.002,T1548.003,T1556,T1556.002,T1556.003,T1003,T1003.001,T1222,T1222.001,T1222.002,T1562,T1562.001,T1562.004,T1562.006,T1553,T1553.003,T1553.004</t>
  </si>
  <si>
    <t>FileIntegrityMonitoring</t>
  </si>
  <si>
    <t>T1525,T1548,T1548.001,T1068,T1040,T1083,T1021,T1021.004,T1005</t>
  </si>
  <si>
    <t>DockerHostHardening</t>
  </si>
  <si>
    <t>T1078,T1078.004</t>
  </si>
  <si>
    <t>ContinuousAccessEvaluation</t>
  </si>
  <si>
    <t>T1110,T1110.001,T1110.002,T1110.003,T1110.004,T1078,T1078.004,T1074,T1074.002,T1074.001,T1530,T1213,T1213.002</t>
  </si>
  <si>
    <t>ConditionalAccess</t>
  </si>
  <si>
    <t>T1078,T1078.004,T1078.002,T1078.001,T1567,T1567.002,T1567.001,T1189,T1535,T1187,T1530,T1528,T1526,T1213,T1213.002,T1213.001,T1119,T1565,T1565.001,T1133,T1219,T1484,T1484.002,T1484.001,T1098,T1098.003,T1098.001,T1098.002,T1578,T1578.004,T1578.003,T1578.001,T1578.002,T1531,T1496,T1485,T1486,T1071,T1071.003,T1110,T1110.004,T1110.003,T1110.001,T1534</t>
  </si>
  <si>
    <t>CloudAppSecurity</t>
  </si>
  <si>
    <t>T1595,T1595.002,T1190,T1046,T1071,T1071.001</t>
  </si>
  <si>
    <t>AzureWebApplicationFirewall</t>
  </si>
  <si>
    <t>T1040,T1557,T1557.002,T1557.001,T1565,T1565.002</t>
  </si>
  <si>
    <t>AzureVPN</t>
  </si>
  <si>
    <t>T1199,T1602,T1602.001,T1602.002,T1542,T1542.005,T1563,T1563.002,T1563.001,T1048,T1048.003,T1048.002,T1048.001,T1190,T1021,T1021.006,T1021.005,T1021.004,T1021.002,T1021.001,T1021.003,T1072,T1133,T1046,T1571,T1071,T1071.004,T1071.003,T1071.002,T1499,T1499.003,T1499.002,T1499.001,T1090,T1090.003,T1090.002,T1090.001</t>
  </si>
  <si>
    <t>AzureTrafficAnalytics</t>
  </si>
  <si>
    <t>T1078,T1078.001,T1078.002,T1078.003,T1078.004,T1195,T1195.001,T1110,T1110.001,T1110.003,T1110.004,T1098,T1098.001,T1071,T1071.001,T1071.004,T1567,T1567.002,T1567.001,T1595,T1595.002,T1105,T1048,T1048.003,T1496,T1070,T1070.001,T1070.006,T1059,T1059.001,T1059.003,T1059.004,T1059.007,T1059.005,T1059.006,T1213,T1213.002,T1531,T1018,T1136,T1136.001,T1136.002,T1136.003,T1114,T1114.001,T1114.002,T1114.003,T1505,T1505.003,T1573,T1573.002,T1090,T1090.003,T1562,T1562.001,T1562.002,T1562.006,T1562.007,T1562.008,T1119,T1485,T1568,T1568.002,T1190,T1137,T1137.005,T1137.006,T1140,T1558,T1558.003,T1558.001,T1558.002,T1047,T1046,T1021,T1021.001,T1021.002,T1021.003,T1021.004,T1552,T1552.001,T1552.004,T1590,T1590.002,T1548,T1548.002,T1134,T1134.002,T1134.005,T1087,T1087.002,T1087.001,T1087.003,T1560,T1547,T1547.005,T1547.009,T1547.001,T1217,T1115,T1543,T1543.003,T1555,T1555.003,T1484,T1484.001,T1484.002,T1482,T1546,T1546.008,T1041,T1068,T1210,T1083,T1574,T1574.001,T1574.007,T1574.008,T1574.009,T1056,T1056.001,T1056.004,T1557,T1557.001,T1106,T1135,T1040,T1027,T1003,T1003.001,T1057,T1055,T1053,T1053.003,T1053.005,T1113,T1518,T1518.001,T1082,T1016,T1049,T1569,T1569.002,T1127,T1127.001,T1550,T1550.001,T1550.002,T1125,T1102,T1102.002,T1556,T1080,T1074,T1074.001,T1490,T1486,T1535,T1530,T1036,T1036.004,T1036.005,T1578,T1580,T1528,T1069,T1069.002,T1069.001</t>
  </si>
  <si>
    <t>AzureSentinel</t>
  </si>
  <si>
    <t>T1557,T1557.002,T1557.001,T1565,T1565.002,T1499,T1499.004,T1499.003,T1499.002,T1499.001,T1498,T1498.002,T1498.001,T1040</t>
  </si>
  <si>
    <t>AzurePrivateLink</t>
  </si>
  <si>
    <t>T1190,T1133,T1590,T1590.002,T1590.004,T1590.005,T1590.006,T1078,T1078.004,T1098,T1098.001,T1525,T1535,T1505,T1505.001,T1068,T1211,T1212,T1203,T1110,T1110.003,T1110.001,T1110.004,T1555,T1040,T1580,T1538,T1526,T1210,T1021,T1021.001,T1021.004,T1530,T1071,T1071.004,T1537,T1485</t>
  </si>
  <si>
    <t>AzurePolicy</t>
  </si>
  <si>
    <t>Azure KeyVault</t>
  </si>
  <si>
    <t>T1590,T1590.004,T1590.005,T1590.006,T1595,T1595.001,T1595.002,T1133,T1205,T1205.001,T1046,T1018,T1008,T1095,T1571,T1219,T1048,T1048.001,T1048.002,T1048.003</t>
  </si>
  <si>
    <t>AzureFirewall</t>
  </si>
  <si>
    <t>T1071,T1071.004,T1568,T1568.001,T1568.002,T1048,T1048.003,T1041,T1566,T1566.002</t>
  </si>
  <si>
    <t>AzureDNSAnalytics</t>
  </si>
  <si>
    <t>T1584,T1584.001</t>
  </si>
  <si>
    <t>AzureDNSAliasRecords</t>
  </si>
  <si>
    <t>T1530,T1078,T1078.004,T1105,T1080,T1537,T1485</t>
  </si>
  <si>
    <t>AzureDefenderForStorage</t>
  </si>
  <si>
    <t>T1525,T1190,T1068,T1070</t>
  </si>
  <si>
    <t>AzureDefenderForKubernetes</t>
  </si>
  <si>
    <t>T1580,T1555</t>
  </si>
  <si>
    <t>AzureDefenderForKeyVault</t>
  </si>
  <si>
    <t>T1190,T1068,T1525</t>
  </si>
  <si>
    <t>AzureDefenderForContainerRegistries</t>
  </si>
  <si>
    <t>T1584,T1584.001,T1496,T1204,T1204.001,T1140,T1566,T1566.002,T1059,T1059.004,T1059.001,T1105,T1595,T1595.002,T1594,T1055,T1055.001,T1055.002,T1055.003,T1055.004,T1055.005,T1055.011,T1055.012,T1055.013,T1055.008,T1055.009,T1055.014,T1203,T1211,T1068,T1212,T1189,T1190,T1210,T1559,T1559.001,T1559.002,T1036,T1036.005,T1134,T1087,T1087.001,T1123,T1547,T1547.005,T1547.001,T1543,T1543.003,T1555,T1005,T1482,T1574,T1574.001,T1574.007,T1574.008,T1574.009,T1056,T1056.001,T1027,T1027.005,T1003,T1003.001,T1057,T1012,T1053,T1053.005,T1113,T1558,T1558.003,T1552,T1552.002,T1552.006,T1047</t>
  </si>
  <si>
    <t>AzureDefenderForAppService</t>
  </si>
  <si>
    <t>T1552,T1552.004,T1588,T1588.004,T1588.003,T1553,T1553.004,T1553.002</t>
  </si>
  <si>
    <t>AzureDedicatedHSM</t>
  </si>
  <si>
    <t>T1498,T1498.002,T1498.001,T1499,T1499.003,T1499.002,T1499.001</t>
  </si>
  <si>
    <t>AzureDDOS</t>
  </si>
  <si>
    <t>T1485,T1486,T1491,T1491.002,T1491.001,T1561,T1561.001,T1561.002</t>
  </si>
  <si>
    <t>AzureBackup</t>
  </si>
  <si>
    <t>T1195,T1195.002,T1195.001,T1072,T1210,T1211,T1068,T1190,T1212,T1203,T1499,T1499.004,T1554,T1189</t>
  </si>
  <si>
    <t>AzureAutomationUpdateMGT</t>
  </si>
  <si>
    <t>T1087,T1087.004,T1078,T1078.004,T1136,T1136.003,T1098,T1098.001,T1098.003,T1578,T1578.001,T1578.002,T1578.003,T1578.004,T1580,T1538,T1530,T1528</t>
  </si>
  <si>
    <t>AzureADRoleBasedAccessControl</t>
  </si>
  <si>
    <t>T1110,T1110.001,T1110.002,T1110.003,T1110.004</t>
  </si>
  <si>
    <t>AzureADPasswordProtection</t>
  </si>
  <si>
    <t>T1110,T1110.001,T1110.002,T1110.004</t>
  </si>
  <si>
    <t>AzureADPasswordPolicy</t>
  </si>
  <si>
    <t>T1110,T1110.001,T1110.003,T1110.004,T1078,T1078.004</t>
  </si>
  <si>
    <t>AzureADMultiFactorAuthentication</t>
  </si>
  <si>
    <t>T1552,T1552.001</t>
  </si>
  <si>
    <t>AzureADManagedIdentities</t>
  </si>
  <si>
    <t>T1110,T1110.001,T1110.002,T1110.003,T1110.004,T1078,T1078.004,T1078.002,T1078.003,T1078.001,T1531,T1528,T1606,T1606.002,T1558,T1558.004,T1558.001,T1558.003,T1552,T1550,T1550.003,T1550.002,T1040,T1133,T1134,T1134.005</t>
  </si>
  <si>
    <t>AzureADIdentitySecureScore</t>
  </si>
  <si>
    <t>T1078,T1078.004,T1213,T1110,T1110.001,T1110.003,T1110.004,T1190</t>
  </si>
  <si>
    <t>ATPForAzureSQLDatabase</t>
  </si>
  <si>
    <t>T1110,T1110.003,T1110.001,T1110.004,T1071,T1071.004,T1071.003,T1071.002,T1071.001,T1133</t>
  </si>
  <si>
    <t>AlertsNetworkLayer</t>
  </si>
  <si>
    <t>T1078,T1078.003,T1078.001,T1059,T1059.001,T1059.003,T1204,T1204.002,T1547,T1547.001,T1136,T1136.001,T1543,T1543.003,T1546,T1546.002,T1546.008,T1548,T1548.002,T1055,T1055.001,T1055.002,T1055.003,T1055.005,T1055.004,T1055.011,T1055.012,T1055.013,T1203,T1212,T1211,T1068,T1210,T1190,T1189,T1140,T1222,T1222.001,T1564,T1564.003,T1562,T1562.004,T1562.001,T1070,T1070.004,T1070.001,T1112,T1027,T1218,T1218.005,T1218.011,T1110,T1110.003,T1110.001,T1110.004,T1003,T1003.004,T1558,T1558.001,T1087,T1087.001,T1087.002,T1082,T1563,T1563.002,T1105,T1048,T1048.001,T1489,T1202</t>
  </si>
  <si>
    <t>AlertsForWindowsMachines</t>
  </si>
  <si>
    <t>T1562,T1562.001,T1580,T1538,T1526,T1069,T1069.003,T1087,T1087.004,T1555,T1068</t>
  </si>
  <si>
    <t>AlertsForResourceManager</t>
  </si>
  <si>
    <t>T1568,T1568.001,T1568.002,T1071,T1071.004,T1572,T1090,T1048</t>
  </si>
  <si>
    <t>AlertsForDNS</t>
  </si>
  <si>
    <t>T1078,T1078.004,T1213</t>
  </si>
  <si>
    <t>AlertsForAzureCosmosDB</t>
  </si>
  <si>
    <t>T1204,T1204.002,T1036,T1036.005,T1036.006,T1036.001,T1553,T1553.002,T1554</t>
  </si>
  <si>
    <t>AdaptiveApplicationControls</t>
  </si>
  <si>
    <t xml:space="preserve">Security control Name </t>
  </si>
  <si>
    <t>Vendor</t>
  </si>
  <si>
    <t>No</t>
  </si>
  <si>
    <t xml:space="preserve">Choose the appropriate security control from the below list </t>
  </si>
  <si>
    <t>Your Priority for coverage: Consolidated TTP's for Step 2</t>
  </si>
  <si>
    <t>TTPs that are important but don’t have coverage : Consolidated TTP's for Step 3</t>
  </si>
  <si>
    <t xml:space="preserve">Step 1 Status </t>
  </si>
  <si>
    <t>1a</t>
  </si>
  <si>
    <t>1b</t>
  </si>
  <si>
    <t>1c</t>
  </si>
  <si>
    <t>1d</t>
  </si>
  <si>
    <t>2a</t>
  </si>
  <si>
    <t>2b</t>
  </si>
  <si>
    <t>2c</t>
  </si>
  <si>
    <t>2d</t>
  </si>
  <si>
    <t xml:space="preserve">Step 2 Status: </t>
  </si>
  <si>
    <t>For Mapping</t>
  </si>
  <si>
    <t>ForMapping</t>
  </si>
  <si>
    <t xml:space="preserve">HelperClm_Missing TTPs list </t>
  </si>
  <si>
    <t>TA0043: Reconnaissance</t>
  </si>
  <si>
    <t>TA0042: Resource Development</t>
  </si>
  <si>
    <t>TA0001: Initial Access</t>
  </si>
  <si>
    <t>TA0002: Execution</t>
  </si>
  <si>
    <t>TA0003: Persistence</t>
  </si>
  <si>
    <t>TA0004: Privilege Escalation</t>
  </si>
  <si>
    <t>TA0005: Defense Evasion</t>
  </si>
  <si>
    <t>TA0006: Credential Access</t>
  </si>
  <si>
    <t>TA0007: Discovery</t>
  </si>
  <si>
    <t>TA0008: Lateral Movement</t>
  </si>
  <si>
    <t>TA0009: Collection</t>
  </si>
  <si>
    <t>TA0011: Command and Control</t>
  </si>
  <si>
    <t>TA0010: Exfiltration</t>
  </si>
  <si>
    <t>TA0040: Impact</t>
  </si>
  <si>
    <t>T1595: Active Scanning</t>
  </si>
  <si>
    <t>T1595.001: Scanning IP Blocks</t>
  </si>
  <si>
    <t>T1650: Acquire Access</t>
  </si>
  <si>
    <t>T1189: Drive-by Compromise</t>
  </si>
  <si>
    <t>T1651: Cloud Administration Command</t>
  </si>
  <si>
    <t>T1098: Account Manipulation</t>
  </si>
  <si>
    <t>T1098.001: Additional Cloud Credentials</t>
  </si>
  <si>
    <t>T1548: Abuse Elevation Control Mechanism</t>
  </si>
  <si>
    <t>T1548.002: Bypass User Account Control</t>
  </si>
  <si>
    <t>T1557: Adversary-in-the-Middle</t>
  </si>
  <si>
    <t>T1557.002: ARP Cache Poisoning</t>
  </si>
  <si>
    <t>T1087: Account Discovery</t>
  </si>
  <si>
    <t>T1087.004: Cloud Account</t>
  </si>
  <si>
    <t>T1210: Exploitation of Remote Services</t>
  </si>
  <si>
    <t>T1071: Application Layer Protocol</t>
  </si>
  <si>
    <t>T1071.004: DNS</t>
  </si>
  <si>
    <t>T1020: Automated Exfiltration</t>
  </si>
  <si>
    <t>T1020.001: Traffic Duplication</t>
  </si>
  <si>
    <t>T1531: Account Access Removal</t>
  </si>
  <si>
    <t>T1595.002: Vulnerability Scanning</t>
  </si>
  <si>
    <t>T1583: Acquire Infrastructure</t>
  </si>
  <si>
    <t>T1583.005: Botnet</t>
  </si>
  <si>
    <t>T1190: Exploit Public-Facing Application</t>
  </si>
  <si>
    <t>T1059: Command and Scripting Interpreter</t>
  </si>
  <si>
    <t>T1059.002: AppleScript</t>
  </si>
  <si>
    <t>T1098.003: Additional Cloud Roles</t>
  </si>
  <si>
    <t>T1548.004: Elevated Execution with Prompt</t>
  </si>
  <si>
    <t>T1557.003: DHCP Spoofing</t>
  </si>
  <si>
    <t>T1087.002: Domain Account</t>
  </si>
  <si>
    <t>T1534: Internal Spearphishing</t>
  </si>
  <si>
    <t>T1071.002: File Transfer Protocols</t>
  </si>
  <si>
    <t>T1030: Data Transfer Size Limits</t>
  </si>
  <si>
    <t>T1485: Data Destruction</t>
  </si>
  <si>
    <t>T1595.003: Wordlist Scanning</t>
  </si>
  <si>
    <t>T1583.002: DNS Server</t>
  </si>
  <si>
    <t>T1133: External Remote Services</t>
  </si>
  <si>
    <t>T1059.009: Cloud API</t>
  </si>
  <si>
    <t>T1098.002: Additional Email Delegate Permissions</t>
  </si>
  <si>
    <t>T1548.001: Setuid and Setgid</t>
  </si>
  <si>
    <t>T1557.001: LLMNR/NBT-NS Poisoning and SMB Relay</t>
  </si>
  <si>
    <t>T1087.003: Email Account</t>
  </si>
  <si>
    <t>T1570: Lateral Tool Transfer</t>
  </si>
  <si>
    <t>T1071.003: Mail Protocols</t>
  </si>
  <si>
    <t>T1048: Exfiltration Over Alternative Protocol</t>
  </si>
  <si>
    <t>T1048.002: Exfiltration Over Asymmetric Encrypted Non-C2 Protocol</t>
  </si>
  <si>
    <t>T1486: Data Encrypted for Impact</t>
  </si>
  <si>
    <t>T1592: Gather Victim Host Information</t>
  </si>
  <si>
    <t>T1592.004: Client Configurations</t>
  </si>
  <si>
    <t>T1583.001: Domains</t>
  </si>
  <si>
    <t>T1200: Hardware Additions</t>
  </si>
  <si>
    <t>T1059.007: JavaScript</t>
  </si>
  <si>
    <t>T1098.005: Device Registration</t>
  </si>
  <si>
    <t>T1548.003: Sudo and Sudo Caching</t>
  </si>
  <si>
    <t>T1110: Brute Force</t>
  </si>
  <si>
    <t>T1110.004: Credential Stuffing</t>
  </si>
  <si>
    <t>T1087.001: Local Account</t>
  </si>
  <si>
    <t>T1563: Remote Service Session Hijacking</t>
  </si>
  <si>
    <t>T1563.002: RDP Hijacking</t>
  </si>
  <si>
    <t>T1560: Archive Collected Data</t>
  </si>
  <si>
    <t>T1560.003: Archive via Custom Method</t>
  </si>
  <si>
    <t>T1071.001: Web Protocols</t>
  </si>
  <si>
    <t>T1048.001: Exfiltration Over Symmetric Encrypted Non-C2 Protocol</t>
  </si>
  <si>
    <t>T1565: Data Manipulation</t>
  </si>
  <si>
    <t>T1565.003: Runtime Data Manipulation</t>
  </si>
  <si>
    <t>T1592.003: Firmware</t>
  </si>
  <si>
    <t>T1583.008: Malvertising</t>
  </si>
  <si>
    <t>T1566: Phishing</t>
  </si>
  <si>
    <t>T1566.001: Spearphishing Attachment</t>
  </si>
  <si>
    <t>T1059.008: Network Device CLI</t>
  </si>
  <si>
    <t>T1098.004: SSH Authorized Keys</t>
  </si>
  <si>
    <t>T1134: Access Token Manipulation</t>
  </si>
  <si>
    <t>T1134.002: Create Process with Token</t>
  </si>
  <si>
    <t>T1110.002: Password Cracking</t>
  </si>
  <si>
    <t>T1010: Application Window Discovery</t>
  </si>
  <si>
    <t>T1563.001: SSH Hijacking</t>
  </si>
  <si>
    <t>T1560.002: Archive via Library</t>
  </si>
  <si>
    <t>T1092: Communication Through Removable Media</t>
  </si>
  <si>
    <t>T1048.003: Exfiltration Over Unencrypted Non-C2 Protocol</t>
  </si>
  <si>
    <t>T1565.001: Stored Data Manipulation</t>
  </si>
  <si>
    <t>T1592.001: Hardware</t>
  </si>
  <si>
    <t>T1583.004: Server</t>
  </si>
  <si>
    <t>T1566.002: Spearphishing Link</t>
  </si>
  <si>
    <t>T1059.001: PowerShell</t>
  </si>
  <si>
    <t>T1197: BITS Jobs</t>
  </si>
  <si>
    <t>T1134.003: Make and Impersonate Token</t>
  </si>
  <si>
    <t>T1110.001: Password Guessing</t>
  </si>
  <si>
    <t>T1217: Browser Information Discovery</t>
  </si>
  <si>
    <t>T1021: Remote Services</t>
  </si>
  <si>
    <t>T1021.007: Cloud Services</t>
  </si>
  <si>
    <t>T1560.001: Archive via Utility</t>
  </si>
  <si>
    <t>T1132: Data Encoding</t>
  </si>
  <si>
    <t>T1132.002: Non-Standard Encoding</t>
  </si>
  <si>
    <t>T1041: Exfiltration Over C2 Channel</t>
  </si>
  <si>
    <t>T1565.002: Transmitted Data Manipulation</t>
  </si>
  <si>
    <t>T1592.002: Software</t>
  </si>
  <si>
    <t>T1583.007: Serverless</t>
  </si>
  <si>
    <t>T1566.003: Spearphishing via Service</t>
  </si>
  <si>
    <t>T1059.006: Python</t>
  </si>
  <si>
    <t>T1547: Boot or Logon Autostart Execution</t>
  </si>
  <si>
    <t>T1547.014: Active Setup</t>
  </si>
  <si>
    <t>T1134.004: Parent PID Spoofing</t>
  </si>
  <si>
    <t>T1110.003: Password Spraying</t>
  </si>
  <si>
    <t>T1580: Cloud Infrastructure Discovery</t>
  </si>
  <si>
    <t>T1021.003: Distributed Component Object Model</t>
  </si>
  <si>
    <t>T1123: Audio Capture</t>
  </si>
  <si>
    <t>T1132.001: Standard Encoding</t>
  </si>
  <si>
    <t>T1011: Exfiltration Over Other Network Medium</t>
  </si>
  <si>
    <t>T1011.001: Exfiltration Over Bluetooth</t>
  </si>
  <si>
    <t>T1491: Defacement</t>
  </si>
  <si>
    <t>T1491.002: External Defacement</t>
  </si>
  <si>
    <t>T1589: Gather Victim Identity Information</t>
  </si>
  <si>
    <t>T1589.001: Credentials</t>
  </si>
  <si>
    <t>T1583.003: Virtual Private Server</t>
  </si>
  <si>
    <t>T1091: Replication Through Removable Media</t>
  </si>
  <si>
    <t>T1059.004: Unix Shell</t>
  </si>
  <si>
    <t>T1547.002: Authentication Package</t>
  </si>
  <si>
    <t>T1134.005: SID-History Injection</t>
  </si>
  <si>
    <t>T1555: Credentials from Password Stores</t>
  </si>
  <si>
    <t>T1555.003: Credentials from Web Browsers</t>
  </si>
  <si>
    <t>T1538: Cloud Service Dashboard</t>
  </si>
  <si>
    <t>T1021.001: Remote Desktop Protocol</t>
  </si>
  <si>
    <t>T1119: Automated Collection</t>
  </si>
  <si>
    <t>T1001: Data Obfuscation</t>
  </si>
  <si>
    <t>T1001.001: Junk Data</t>
  </si>
  <si>
    <t>T1052: Exfiltration Over Physical Medium</t>
  </si>
  <si>
    <t>T1052.001: Exfiltration over USB</t>
  </si>
  <si>
    <t>T1491.001: Internal Defacement</t>
  </si>
  <si>
    <t>T1589.002: Email Addresses</t>
  </si>
  <si>
    <t>T1583.006: Web Services</t>
  </si>
  <si>
    <t>T1195: Supply Chain Compromise</t>
  </si>
  <si>
    <t>T1195.003: Compromise Hardware Supply Chain</t>
  </si>
  <si>
    <t>T1059.005: Visual Basic</t>
  </si>
  <si>
    <t>T1547.006: Kernel Modules and Extensions</t>
  </si>
  <si>
    <t>T1134.001: Token Impersonation/Theft</t>
  </si>
  <si>
    <t>T1555.001: Keychain</t>
  </si>
  <si>
    <t>T1526: Cloud Service Discovery</t>
  </si>
  <si>
    <t>T1021.002: SMB/Windows Admin Shares</t>
  </si>
  <si>
    <t>T1185: Browser Session Hijacking</t>
  </si>
  <si>
    <t>T1001.003: Protocol Impersonation</t>
  </si>
  <si>
    <t>T1567: Exfiltration Over Web Service</t>
  </si>
  <si>
    <t>T1567.002: Exfiltration to Cloud Storage</t>
  </si>
  <si>
    <t>T1561: Disk Wipe</t>
  </si>
  <si>
    <t>T1561.001: Disk Content Wipe</t>
  </si>
  <si>
    <t>T1589.003: Employee Names</t>
  </si>
  <si>
    <t>T1586: Compromise Accounts</t>
  </si>
  <si>
    <t>T1586.003: Cloud Accounts</t>
  </si>
  <si>
    <t>T1195.001: Compromise Software Dependencies and Development Tools</t>
  </si>
  <si>
    <t>T1059.003: Windows Command Shell</t>
  </si>
  <si>
    <t>T1547.015: Login Items</t>
  </si>
  <si>
    <t>T1555.005: Password Managers</t>
  </si>
  <si>
    <t>T1619: Cloud Storage Object Discovery</t>
  </si>
  <si>
    <t>T1021.004: SSH</t>
  </si>
  <si>
    <t>T1115: Clipboard Data</t>
  </si>
  <si>
    <t>T1001.002: Steganography</t>
  </si>
  <si>
    <t>T1567.001: Exfiltration to Code Repository</t>
  </si>
  <si>
    <t>T1561.002: Disk Structure Wipe</t>
  </si>
  <si>
    <t>T1590: Gather Victim Network Information</t>
  </si>
  <si>
    <t>T1590.002: DNS</t>
  </si>
  <si>
    <t>T1586.002: Email Accounts</t>
  </si>
  <si>
    <t>T1195.002: Compromise Software Supply Chain</t>
  </si>
  <si>
    <t>T1609: Container Administration Command</t>
  </si>
  <si>
    <t>T1547.008: LSASS Driver</t>
  </si>
  <si>
    <t>T1612: Build Image on Host</t>
  </si>
  <si>
    <t>T1555.002: Securityd Memory</t>
  </si>
  <si>
    <t>T1613: Container and Resource Discovery</t>
  </si>
  <si>
    <t>T1021.005: VNC</t>
  </si>
  <si>
    <t>T1530: Data from Cloud Storage</t>
  </si>
  <si>
    <t>T1568: Dynamic Resolution</t>
  </si>
  <si>
    <t>T1568.003: DNS Calculation</t>
  </si>
  <si>
    <t>T1567.003: Exfiltration to Text Storage Sites</t>
  </si>
  <si>
    <t>T1499: Endpoint Denial of Service</t>
  </si>
  <si>
    <t>T1499.003: Application Exhaustion Flood</t>
  </si>
  <si>
    <t>T1590.001: Domain Properties</t>
  </si>
  <si>
    <t>T1586.001: Social Media Accounts</t>
  </si>
  <si>
    <t>T1199: Trusted Relationship</t>
  </si>
  <si>
    <t>T1610: Deploy Container</t>
  </si>
  <si>
    <t>T1547.010: Port Monitors</t>
  </si>
  <si>
    <t>T1622: Debugger Evasion</t>
  </si>
  <si>
    <t>T1555.004: Windows Credential Manager</t>
  </si>
  <si>
    <t>T1021.006: Windows Remote Management</t>
  </si>
  <si>
    <t>T1602: Data from Configuration Repository</t>
  </si>
  <si>
    <t>T1602.002: Network Device Configuration Dump</t>
  </si>
  <si>
    <t>T1568.002: Domain Generation Algorithms</t>
  </si>
  <si>
    <t>T1029: Scheduled Transfer</t>
  </si>
  <si>
    <t>T1499.004: Application or System Exploitation</t>
  </si>
  <si>
    <t>T1590.005: IP Addresses</t>
  </si>
  <si>
    <t>T1584: Compromise Infrastructure</t>
  </si>
  <si>
    <t>T1584.005: Botnet</t>
  </si>
  <si>
    <t>T1078: Valid Accounts</t>
  </si>
  <si>
    <t>T1078.004: Cloud Accounts</t>
  </si>
  <si>
    <t>T1203: Exploitation for Client Execution</t>
  </si>
  <si>
    <t>T1547.012: Print Processors</t>
  </si>
  <si>
    <t>T1140: Deobfuscate/Decode Files or Information</t>
  </si>
  <si>
    <t>T1212: Exploitation for Credential Access</t>
  </si>
  <si>
    <t>T1652: Device Driver Discovery</t>
  </si>
  <si>
    <t>T1602.001: SNMP (MIB Dump)</t>
  </si>
  <si>
    <t>T1568.001: Fast Flux DNS</t>
  </si>
  <si>
    <t>T1537: Transfer Data to Cloud Account</t>
  </si>
  <si>
    <t>T1499.001: OS Exhaustion Flood</t>
  </si>
  <si>
    <t>T1590.006: Network Security Appliances</t>
  </si>
  <si>
    <t>T1584.002: DNS Server</t>
  </si>
  <si>
    <t>T1078.001: Default Accounts</t>
  </si>
  <si>
    <t>T1559: Inter-Process Communication</t>
  </si>
  <si>
    <t>T1559.001: Component Object Model</t>
  </si>
  <si>
    <t>T1547.007: Re-opened Applications</t>
  </si>
  <si>
    <t>T1187: Forced Authentication</t>
  </si>
  <si>
    <t>T1482: Domain Trust Discovery</t>
  </si>
  <si>
    <t>T1072: Software Deployment Tools</t>
  </si>
  <si>
    <t>T1213: Data from Information Repositories</t>
  </si>
  <si>
    <t>T1213.003: Code Repositories</t>
  </si>
  <si>
    <t>T1573: Encrypted Channel</t>
  </si>
  <si>
    <t>T1573.002: Asymmetric Cryptography</t>
  </si>
  <si>
    <t>T1499.002: Service Exhaustion Flood</t>
  </si>
  <si>
    <t>T1590.004: Network Topology</t>
  </si>
  <si>
    <t>T1584.001: Domains</t>
  </si>
  <si>
    <t>T1078.002: Domain Accounts</t>
  </si>
  <si>
    <t>T1559.002: Dynamic Data Exchange</t>
  </si>
  <si>
    <t>T1547.001: Registry Run Keys / Startup Folder</t>
  </si>
  <si>
    <t>T1006: Direct Volume Access</t>
  </si>
  <si>
    <t>T1606: Forge Web Credentials</t>
  </si>
  <si>
    <t>T1606.002: SAML Tokens</t>
  </si>
  <si>
    <t>T1083: File and Directory Discovery</t>
  </si>
  <si>
    <t>T1080: Taint Shared Content</t>
  </si>
  <si>
    <t>T1213.001: Confluence</t>
  </si>
  <si>
    <t>T1573.001: Symmetric Cryptography</t>
  </si>
  <si>
    <t>T1495: Firmware Corruption</t>
  </si>
  <si>
    <t>T1590.003: Network Trust Dependencies</t>
  </si>
  <si>
    <t>T1584.004: Server</t>
  </si>
  <si>
    <t>T1078.003: Local Accounts</t>
  </si>
  <si>
    <t>T1559.003: XPC Services</t>
  </si>
  <si>
    <t>T1547.005: Security Support Provider</t>
  </si>
  <si>
    <t>T1484: Domain Policy Modification</t>
  </si>
  <si>
    <t>T1484.002: Domain Trust Modification</t>
  </si>
  <si>
    <t>T1606.001: Web Cookies</t>
  </si>
  <si>
    <t>T1615: Group Policy Discovery</t>
  </si>
  <si>
    <t>T1550: Use Alternate Authentication Material</t>
  </si>
  <si>
    <t>T1550.001: Application Access Token</t>
  </si>
  <si>
    <t>T1213.002: Sharepoint</t>
  </si>
  <si>
    <t>T1008: Fallback Channels</t>
  </si>
  <si>
    <t>T1490: Inhibit System Recovery</t>
  </si>
  <si>
    <t>T1591: Gather Victim Org Information</t>
  </si>
  <si>
    <t>T1591.002: Business Relationships</t>
  </si>
  <si>
    <t>T1584.007: Serverless</t>
  </si>
  <si>
    <t>T1106: Native API</t>
  </si>
  <si>
    <t>T1547.009: Shortcut Modification</t>
  </si>
  <si>
    <t>T1484.001: Group Policy Modification</t>
  </si>
  <si>
    <t>T1056: Input Capture</t>
  </si>
  <si>
    <t>T1056.004: Credential API Hooking</t>
  </si>
  <si>
    <t>T1046: Network Service Discovery</t>
  </si>
  <si>
    <t>T1550.002: Pass the Hash</t>
  </si>
  <si>
    <t>T1005: Data from Local System</t>
  </si>
  <si>
    <t>T1105: Ingress Tool Transfer</t>
  </si>
  <si>
    <t>T1498: Network Denial of Service</t>
  </si>
  <si>
    <t>T1498.001: Direct Network Flood</t>
  </si>
  <si>
    <t>T1591.001: Determine Physical Locations</t>
  </si>
  <si>
    <t>T1584.003: Virtual Private Server</t>
  </si>
  <si>
    <t>T1053: Scheduled Task/Job</t>
  </si>
  <si>
    <t>T1053.002: At</t>
  </si>
  <si>
    <t>T1547.003: Time Providers</t>
  </si>
  <si>
    <t>T1480: Execution Guardrails</t>
  </si>
  <si>
    <t>T1480.001: Environmental Keying</t>
  </si>
  <si>
    <t>T1056.002: GUI Input Capture</t>
  </si>
  <si>
    <t>T1135: Network Share Discovery</t>
  </si>
  <si>
    <t>T1550.003: Pass the Ticket</t>
  </si>
  <si>
    <t>T1039: Data from Network Shared Drive</t>
  </si>
  <si>
    <t>T1104: Multi-Stage Channels</t>
  </si>
  <si>
    <t>T1498.002: Reflection Amplification</t>
  </si>
  <si>
    <t>T1591.003: Identify Business Tempo</t>
  </si>
  <si>
    <t>T1584.006: Web Services</t>
  </si>
  <si>
    <t>T1053.007: Container Orchestration Job</t>
  </si>
  <si>
    <t>T1547.004: Winlogon Helper DLL</t>
  </si>
  <si>
    <t>T1211: Exploitation for Defense Evasion</t>
  </si>
  <si>
    <t>T1056.001: Keylogging</t>
  </si>
  <si>
    <t>T1040: Network Sniffing</t>
  </si>
  <si>
    <t>T1550.004: Web Session Cookie</t>
  </si>
  <si>
    <t>T1025: Data from Removable Media</t>
  </si>
  <si>
    <t>T1095: Non-Application Layer Protocol</t>
  </si>
  <si>
    <t>T1496: Resource Hijacking</t>
  </si>
  <si>
    <t>T1591.004: Identify Roles</t>
  </si>
  <si>
    <t>T1587: Develop Capabilities</t>
  </si>
  <si>
    <t>T1587.002: Code Signing Certificates</t>
  </si>
  <si>
    <t>T1053.003: Cron</t>
  </si>
  <si>
    <t>T1547.013: XDG Autostart Entries</t>
  </si>
  <si>
    <t>T1222: File and Directory Permissions Modification</t>
  </si>
  <si>
    <t>T1222.002: Linux and Mac File and Directory Permissions Modification</t>
  </si>
  <si>
    <t>T1056.003: Web Portal Capture</t>
  </si>
  <si>
    <t>T1201: Password Policy Discovery</t>
  </si>
  <si>
    <t>T1074: Data Staged</t>
  </si>
  <si>
    <t>T1074.001: Local Data Staging</t>
  </si>
  <si>
    <t>T1571: Non-Standard Port</t>
  </si>
  <si>
    <t>T1489: Service Stop</t>
  </si>
  <si>
    <t>T1598: Phishing for Information</t>
  </si>
  <si>
    <t>T1598.002: Spearphishing Attachment</t>
  </si>
  <si>
    <t>T1587.003: Digital Certificates</t>
  </si>
  <si>
    <t>T1053.005: Scheduled Task</t>
  </si>
  <si>
    <t>T1037: Boot or Logon Initialization Scripts</t>
  </si>
  <si>
    <t>T1037.002: Login Hook</t>
  </si>
  <si>
    <t>T1222.001: Windows File and Directory Permissions Modification</t>
  </si>
  <si>
    <t>T1556: Modify Authentication Process</t>
  </si>
  <si>
    <t>T1556.001: Domain Controller Authentication</t>
  </si>
  <si>
    <t>T1120: Peripheral Device Discovery</t>
  </si>
  <si>
    <t>T1074.002: Remote Data Staging</t>
  </si>
  <si>
    <t>T1572: Protocol Tunneling</t>
  </si>
  <si>
    <t>T1529: System Shutdown/Reboot</t>
  </si>
  <si>
    <t>T1598.003: Spearphishing Link</t>
  </si>
  <si>
    <t>T1587.004: Exploits</t>
  </si>
  <si>
    <t>T1053.006: Systemd Timers</t>
  </si>
  <si>
    <t>T1037.001: Logon Script (Windows)</t>
  </si>
  <si>
    <t>T1564: Hide Artifacts</t>
  </si>
  <si>
    <t>T1564.008: Email Hiding Rules</t>
  </si>
  <si>
    <t>T1556.007: Hybrid Identity</t>
  </si>
  <si>
    <t>T1069: Permission Groups Discovery</t>
  </si>
  <si>
    <t>T1069.003: Cloud Groups</t>
  </si>
  <si>
    <t>T1114: Email Collection</t>
  </si>
  <si>
    <t>T1114.003: Email Forwarding Rule</t>
  </si>
  <si>
    <t>T1090: Proxy</t>
  </si>
  <si>
    <t>T1090.004: Domain Fronting</t>
  </si>
  <si>
    <t>T1598.001: Spearphishing Service</t>
  </si>
  <si>
    <t>T1587.001: Malware</t>
  </si>
  <si>
    <t>T1648: Serverless Execution</t>
  </si>
  <si>
    <t>T1037.003: Network Logon Script</t>
  </si>
  <si>
    <t>T1564.005: Hidden File System</t>
  </si>
  <si>
    <t>T1556.006: Multi-Factor Authentication</t>
  </si>
  <si>
    <t>T1069.002: Domain Groups</t>
  </si>
  <si>
    <t>T1114.001: Local Email Collection</t>
  </si>
  <si>
    <t>T1090.002: External Proxy</t>
  </si>
  <si>
    <t>T1597: Search Closed Sources</t>
  </si>
  <si>
    <t>T1597.002: Purchase Technical Data</t>
  </si>
  <si>
    <t>T1585: Establish Accounts</t>
  </si>
  <si>
    <t>T1585.003: Cloud Accounts</t>
  </si>
  <si>
    <t>T1129: Shared Modules</t>
  </si>
  <si>
    <t>T1037.004: RC Scripts</t>
  </si>
  <si>
    <t>T1564.001: Hidden Files and Directories</t>
  </si>
  <si>
    <t>T1556.004: Network Device Authentication</t>
  </si>
  <si>
    <t>T1069.001: Local Groups</t>
  </si>
  <si>
    <t>T1114.002: Remote Email Collection</t>
  </si>
  <si>
    <t>T1090.001: Internal Proxy</t>
  </si>
  <si>
    <t>T1597.001: Threat Intel Vendors</t>
  </si>
  <si>
    <t>T1585.002: Email Accounts</t>
  </si>
  <si>
    <t>T1037.005: Startup Items</t>
  </si>
  <si>
    <t>T1564.002: Hidden Users</t>
  </si>
  <si>
    <t>T1556.008: Network Provider DLL</t>
  </si>
  <si>
    <t>T1057: Process Discovery</t>
  </si>
  <si>
    <t>T1090.003: Multi-hop Proxy</t>
  </si>
  <si>
    <t>T1596: Search Open Technical Databases</t>
  </si>
  <si>
    <t>T1596.004: CDNs</t>
  </si>
  <si>
    <t>T1585.001: Social Media Accounts</t>
  </si>
  <si>
    <t>T1569: System Services</t>
  </si>
  <si>
    <t>T1569.001: Launchctl</t>
  </si>
  <si>
    <t>T1176: Browser Extensions</t>
  </si>
  <si>
    <t>T1564.003: Hidden Window</t>
  </si>
  <si>
    <t>T1556.002: Password Filter DLL</t>
  </si>
  <si>
    <t>T1012: Query Registry</t>
  </si>
  <si>
    <t>T1219: Remote Access Software</t>
  </si>
  <si>
    <t>T1596.003: Digital Certificates</t>
  </si>
  <si>
    <t>T1588: Obtain Capabilities</t>
  </si>
  <si>
    <t>T1588.003: Code Signing Certificates</t>
  </si>
  <si>
    <t>T1569.002: Service Execution</t>
  </si>
  <si>
    <t>T1554: Compromise Client Software Binary</t>
  </si>
  <si>
    <t>T1564.004: NTFS File Attributes</t>
  </si>
  <si>
    <t>T1556.003: Pluggable Authentication Modules</t>
  </si>
  <si>
    <t>T1018: Remote System Discovery</t>
  </si>
  <si>
    <t>T1205: Traffic Signaling</t>
  </si>
  <si>
    <t>T1205.001: Port Knocking</t>
  </si>
  <si>
    <t>T1596.001: DNS/Passive DNS</t>
  </si>
  <si>
    <t>T1588.004: Digital Certificates</t>
  </si>
  <si>
    <t>T1204: User Execution</t>
  </si>
  <si>
    <t>T1204.002: Malicious File</t>
  </si>
  <si>
    <t>T1136: Create Account</t>
  </si>
  <si>
    <t>T1136.003: Cloud Account</t>
  </si>
  <si>
    <t>T1564.010: Process Argument Spoofing</t>
  </si>
  <si>
    <t>T1556.005: Reversible Encryption</t>
  </si>
  <si>
    <t>T1518: Software Discovery</t>
  </si>
  <si>
    <t>T1518.001: Security Software Discovery</t>
  </si>
  <si>
    <t>T1205.002: Socket Filters</t>
  </si>
  <si>
    <t>T1596.005: Scan Databases</t>
  </si>
  <si>
    <t>T1588.005: Exploits</t>
  </si>
  <si>
    <t>T1204.003: Malicious Image</t>
  </si>
  <si>
    <t>T1136.002: Domain Account</t>
  </si>
  <si>
    <t>T1543: Create or Modify System Process</t>
  </si>
  <si>
    <t>T1543.001: Launch Agent</t>
  </si>
  <si>
    <t>T1564.009: Resource Forking</t>
  </si>
  <si>
    <t>T1111: Multi-Factor Authentication Interception</t>
  </si>
  <si>
    <t>T1082: System Information Discovery</t>
  </si>
  <si>
    <t>T1113: Screen Capture</t>
  </si>
  <si>
    <t>T1102: Web Service</t>
  </si>
  <si>
    <t>T1102.002: Bidirectional Communication</t>
  </si>
  <si>
    <t>T1596.002: WHOIS</t>
  </si>
  <si>
    <t>T1588.001: Malware</t>
  </si>
  <si>
    <t>T1204.001: Malicious Link</t>
  </si>
  <si>
    <t>T1136.001: Local Account</t>
  </si>
  <si>
    <t>T1543.004: Launch Daemon</t>
  </si>
  <si>
    <t>T1564.006: Run Virtual Instance</t>
  </si>
  <si>
    <t>T1621: Multi-Factor Authentication Request Generation</t>
  </si>
  <si>
    <t>T1614: System Location Discovery</t>
  </si>
  <si>
    <t>T1614.001: System Language Discovery</t>
  </si>
  <si>
    <t>T1125: Video Capture</t>
  </si>
  <si>
    <t>T1102.001: Dead Drop Resolver</t>
  </si>
  <si>
    <t>T1593: Search Open Websites/Domains</t>
  </si>
  <si>
    <t>T1593.003: Code Repositories</t>
  </si>
  <si>
    <t>T1588.002: Tool</t>
  </si>
  <si>
    <t>T1047: Windows Management Instrumentation</t>
  </si>
  <si>
    <t>T1543.002: Systemd Service</t>
  </si>
  <si>
    <t>T1564.007: VBA Stomping</t>
  </si>
  <si>
    <t>T1016: System Network Configuration Discovery</t>
  </si>
  <si>
    <t>T1016.001: Internet Connection Discovery</t>
  </si>
  <si>
    <t>T1102.003: One-Way Communication</t>
  </si>
  <si>
    <t>T1593.002: Search Engines</t>
  </si>
  <si>
    <t>T1588.006: Vulnerabilities</t>
  </si>
  <si>
    <t>T1543.003: Windows Service</t>
  </si>
  <si>
    <t>T1574: Hijack Execution Flow</t>
  </si>
  <si>
    <t>T1574.012: COR_PROFILER</t>
  </si>
  <si>
    <t>T1003: OS Credential Dumping</t>
  </si>
  <si>
    <t>T1003.008: /etc/passwd and /etc/shadow</t>
  </si>
  <si>
    <t>T1049: System Network Connections Discovery</t>
  </si>
  <si>
    <t>T1593.001: Social Media</t>
  </si>
  <si>
    <t>T1608: Stage Capabilities</t>
  </si>
  <si>
    <t>T1608.004: Drive-by Target</t>
  </si>
  <si>
    <t>T1574.001: DLL Search Order Hijacking</t>
  </si>
  <si>
    <t>T1003.005: Cached Domain Credentials</t>
  </si>
  <si>
    <t>T1033: System Owner/User Discovery</t>
  </si>
  <si>
    <t>T1594: Search Victim-Owned Websites</t>
  </si>
  <si>
    <t>T1608.003: Install Digital Certificate</t>
  </si>
  <si>
    <t>T1574.002: DLL Side-Loading</t>
  </si>
  <si>
    <t>T1003.006: DCSync</t>
  </si>
  <si>
    <t>T1007: System Service Discovery</t>
  </si>
  <si>
    <t>T1608.005: Link Target</t>
  </si>
  <si>
    <t>T1546: Event Triggered Execution</t>
  </si>
  <si>
    <t>T1546.008: Accessibility Features</t>
  </si>
  <si>
    <t>T1611: Escape to Host</t>
  </si>
  <si>
    <t>T1574.004: Dylib Hijacking</t>
  </si>
  <si>
    <t>T1003.004: LSA Secrets</t>
  </si>
  <si>
    <t>T1124: System Time Discovery</t>
  </si>
  <si>
    <t>T1608.006: SEO Poisoning</t>
  </si>
  <si>
    <t>T1546.009: AppCert DLLs</t>
  </si>
  <si>
    <t>T1574.006: Dynamic Linker Hijacking</t>
  </si>
  <si>
    <t>T1003.001: LSASS Memory</t>
  </si>
  <si>
    <t>T1497: Virtualization/Sandbox Evasion</t>
  </si>
  <si>
    <t>T1497.001: System Checks</t>
  </si>
  <si>
    <t>T1608.001: Upload Malware</t>
  </si>
  <si>
    <t>T1546.010: AppInit DLLs</t>
  </si>
  <si>
    <t>T1574.005: Executable Installer File Permissions Weakness</t>
  </si>
  <si>
    <t>T1003.003: NTDS</t>
  </si>
  <si>
    <t>T1497.003: Time Based Evasion</t>
  </si>
  <si>
    <t>T1608.002: Upload Tool</t>
  </si>
  <si>
    <t>T1546.011: Application Shimming</t>
  </si>
  <si>
    <t>T1574.013: KernelCallbackTable</t>
  </si>
  <si>
    <t>T1003.007: Proc Filesystem</t>
  </si>
  <si>
    <t>T1497.002: User Activity Based Checks</t>
  </si>
  <si>
    <t>T1546.001: Change Default File Association</t>
  </si>
  <si>
    <t>T1574.007: Path Interception by PATH Environment Variable</t>
  </si>
  <si>
    <t>T1003.002: Security Account Manager</t>
  </si>
  <si>
    <t>T1546.015: Component Object Model Hijacking</t>
  </si>
  <si>
    <t>T1574.008: Path Interception by Search Order Hijacking</t>
  </si>
  <si>
    <t>T1528: Steal Application Access Token</t>
  </si>
  <si>
    <t>T1546.014: Emond</t>
  </si>
  <si>
    <t>T1574.009: Path Interception by Unquoted Path</t>
  </si>
  <si>
    <t>T1649: Steal or Forge Authentication Certificates</t>
  </si>
  <si>
    <t>T1546.012: Image File Execution Options Injection</t>
  </si>
  <si>
    <t>T1574.010: Services File Permissions Weakness</t>
  </si>
  <si>
    <t>T1558: Steal or Forge Kerberos Tickets</t>
  </si>
  <si>
    <t>T1558.004: AS-REP Roasting</t>
  </si>
  <si>
    <t>T1546.016: Installer Packages</t>
  </si>
  <si>
    <t>T1574.011: Services Registry Permissions Weakness</t>
  </si>
  <si>
    <t>T1558.001: Golden Ticket</t>
  </si>
  <si>
    <t>T1546.006: LC_LOAD_DYLIB Addition</t>
  </si>
  <si>
    <t>T1562: Impair Defenses</t>
  </si>
  <si>
    <t>T1558.003: Kerberoasting</t>
  </si>
  <si>
    <t>T1546.007: Netsh Helper DLL</t>
  </si>
  <si>
    <t>T1562.007: Disable or Modify Cloud Firewall</t>
  </si>
  <si>
    <t>T1558.002: Silver Ticket</t>
  </si>
  <si>
    <t>T1546.013: PowerShell Profile</t>
  </si>
  <si>
    <t>T1562.004: Disable or Modify System Firewall</t>
  </si>
  <si>
    <t>T1539: Steal Web Session Cookie</t>
  </si>
  <si>
    <t>T1546.002: Screensaver</t>
  </si>
  <si>
    <t>T1562.001: Disable or Modify Tools</t>
  </si>
  <si>
    <t>T1552: Unsecured Credentials</t>
  </si>
  <si>
    <t>T1552.003: Bash History</t>
  </si>
  <si>
    <t>T1546.005: Trap</t>
  </si>
  <si>
    <t>T1562.002: Disable Windows Event Logging</t>
  </si>
  <si>
    <t>T1552.008: Chat Messages</t>
  </si>
  <si>
    <t>T1546.004: Unix Shell Configuration Modification</t>
  </si>
  <si>
    <t>T1562.010: Downgrade Attack</t>
  </si>
  <si>
    <t>T1552.005: Cloud Instance Metadata API</t>
  </si>
  <si>
    <t>T1546.003: Windows Management Instrumentation Event Subscription</t>
  </si>
  <si>
    <t>T1562.003: Impair Command History Logging</t>
  </si>
  <si>
    <t>T1552.007: Container API</t>
  </si>
  <si>
    <t>T1562.006: Indicator Blocking</t>
  </si>
  <si>
    <t>T1552.001: Credentials In Files</t>
  </si>
  <si>
    <t>T1068: Exploitation for Privilege Escalation</t>
  </si>
  <si>
    <t>T1562.009: Safe Mode Boot</t>
  </si>
  <si>
    <t>T1552.002: Credentials in Registry</t>
  </si>
  <si>
    <t>T1562.011: Spoof Security Alerting</t>
  </si>
  <si>
    <t>T1552.006: Group Policy Preferences</t>
  </si>
  <si>
    <t>T1070: Indicator Removal</t>
  </si>
  <si>
    <t>T1070.003: Clear Command History</t>
  </si>
  <si>
    <t>T1552.004: Private Keys</t>
  </si>
  <si>
    <t>T1070.002: Clear Linux or Mac System Logs</t>
  </si>
  <si>
    <t>T1070.008: Clear Mailbox Data</t>
  </si>
  <si>
    <t>T1070.007: Clear Network Connection History and Configurations</t>
  </si>
  <si>
    <t>T1070.009: Clear Persistence</t>
  </si>
  <si>
    <t>T1070.001: Clear Windows Event Logs</t>
  </si>
  <si>
    <t>T1070.004: File Deletion</t>
  </si>
  <si>
    <t>T1070.005: Network Share Connection Removal</t>
  </si>
  <si>
    <t>T1070.006: Timestomp</t>
  </si>
  <si>
    <t>T1202: Indirect Command Execution</t>
  </si>
  <si>
    <t>T1525: Implant Internal Image</t>
  </si>
  <si>
    <t>T1036: Masquerading</t>
  </si>
  <si>
    <t>T1036.007: Double File Extension</t>
  </si>
  <si>
    <t>T1055: Process Injection</t>
  </si>
  <si>
    <t>T1055.004: Asynchronous Procedure Call</t>
  </si>
  <si>
    <t>T1036.001: Invalid Code Signature</t>
  </si>
  <si>
    <t>T1055.001: Dynamic-link Library Injection</t>
  </si>
  <si>
    <t>T1036.008: Masquerade File Type</t>
  </si>
  <si>
    <t>T1055.011: Extra Window Memory Injection</t>
  </si>
  <si>
    <t>T1036.004: Masquerade Task or Service</t>
  </si>
  <si>
    <t>T1055.015: ListPlanting</t>
  </si>
  <si>
    <t>T1036.005: Match Legitimate Name or Location</t>
  </si>
  <si>
    <t>T1055.002: Portable Executable Injection</t>
  </si>
  <si>
    <t>T1036.003: Rename System Utilities</t>
  </si>
  <si>
    <t>T1055.009: Proc Memory</t>
  </si>
  <si>
    <t>T1036.002: Right-to-Left Override</t>
  </si>
  <si>
    <t>T1055.013: Process Doppelgänging</t>
  </si>
  <si>
    <t>T1036.006: Space after Filename</t>
  </si>
  <si>
    <t>T1055.012: Process Hollowing</t>
  </si>
  <si>
    <t>T1137: Office Application Startup</t>
  </si>
  <si>
    <t>T1137.006: Add-ins</t>
  </si>
  <si>
    <t>T1055.008: Ptrace System Calls</t>
  </si>
  <si>
    <t>T1137.001: Office Template Macros</t>
  </si>
  <si>
    <t>T1055.003: Thread Execution Hijacking</t>
  </si>
  <si>
    <t>T1137.002: Office Test</t>
  </si>
  <si>
    <t>T1055.005: Thread Local Storage</t>
  </si>
  <si>
    <t>T1137.003: Outlook Forms</t>
  </si>
  <si>
    <t>T1055.014: VDSO Hijacking</t>
  </si>
  <si>
    <t>T1137.004: Outlook Home Page</t>
  </si>
  <si>
    <t>T1137.005: Outlook Rules</t>
  </si>
  <si>
    <t>T1542: Pre-OS Boot</t>
  </si>
  <si>
    <t>T1542.003: Bootkit</t>
  </si>
  <si>
    <t>T1542.002: Component Firmware</t>
  </si>
  <si>
    <t>T1578: Modify Cloud Compute Infrastructure</t>
  </si>
  <si>
    <t>T1578.002: Create Cloud Instance</t>
  </si>
  <si>
    <t>T1542.004: ROMMONkit</t>
  </si>
  <si>
    <t>T1578.001: Create Snapshot</t>
  </si>
  <si>
    <t>T1542.001: System Firmware</t>
  </si>
  <si>
    <t>T1578.003: Delete Cloud Instance</t>
  </si>
  <si>
    <t>T1542.005: TFTP Boot</t>
  </si>
  <si>
    <t>T1578.004: Revert Cloud Instance</t>
  </si>
  <si>
    <t>T1112: Modify Registry</t>
  </si>
  <si>
    <t>T1601: Modify System Image</t>
  </si>
  <si>
    <t>T1601.002: Downgrade System Image</t>
  </si>
  <si>
    <t>T1601.001: Patch System Image</t>
  </si>
  <si>
    <t>T1599: Network Boundary Bridging</t>
  </si>
  <si>
    <t>T1599.001: Network Address Translation Traversal</t>
  </si>
  <si>
    <t>T1027: Obfuscated Files or Information</t>
  </si>
  <si>
    <t>T1027.001: Binary Padding</t>
  </si>
  <si>
    <t>T1505: Server Software Component</t>
  </si>
  <si>
    <t>T1505.004: IIS Components</t>
  </si>
  <si>
    <t>T1027.010: Command Obfuscation</t>
  </si>
  <si>
    <t>T1505.001: SQL Stored Procedures</t>
  </si>
  <si>
    <t>T1027.004: Compile After Delivery</t>
  </si>
  <si>
    <t>T1505.005: Terminal Services DLL</t>
  </si>
  <si>
    <t>T1027.007: Dynamic API Resolution</t>
  </si>
  <si>
    <t>T1505.002: Transport Agent</t>
  </si>
  <si>
    <t>T1027.009: Embedded Payloads</t>
  </si>
  <si>
    <t>T1505.003: Web Shell</t>
  </si>
  <si>
    <t>T1027.011: Fileless Storage</t>
  </si>
  <si>
    <t>T1027.006: HTML Smuggling</t>
  </si>
  <si>
    <t>T1027.005: Indicator Removal from Tools</t>
  </si>
  <si>
    <t>T1027.002: Software Packing</t>
  </si>
  <si>
    <t>T1027.003: Steganography</t>
  </si>
  <si>
    <t>T1027.008: Stripped Payloads</t>
  </si>
  <si>
    <t>T1647: Plist File Modification</t>
  </si>
  <si>
    <t>T1620: Reflective Code Loading</t>
  </si>
  <si>
    <t>T1207: Rogue Domain Controller</t>
  </si>
  <si>
    <t>T1014: Rootkit</t>
  </si>
  <si>
    <t>T1553: Subvert Trust Controls</t>
  </si>
  <si>
    <t>T1553.002: Code Signing</t>
  </si>
  <si>
    <t>T1553.006: Code Signing Policy Modification</t>
  </si>
  <si>
    <t>T1553.001: Gatekeeper Bypass</t>
  </si>
  <si>
    <t>T1553.004: Install Root Certificate</t>
  </si>
  <si>
    <t>T1553.005: Mark-of-the-Web Bypass</t>
  </si>
  <si>
    <t>T1553.003: SIP and Trust Provider Hijacking</t>
  </si>
  <si>
    <t>T1218: System Binary Proxy Execution</t>
  </si>
  <si>
    <t>T1218.003: CMSTP</t>
  </si>
  <si>
    <t>T1218.001: Compiled HTML File</t>
  </si>
  <si>
    <t>T1218.002: Control Panel</t>
  </si>
  <si>
    <t>T1218.004: InstallUtil</t>
  </si>
  <si>
    <t>T1218.013: Mavinject</t>
  </si>
  <si>
    <t>T1218.014: MMC</t>
  </si>
  <si>
    <t>T1218.005: Mshta</t>
  </si>
  <si>
    <t>T1218.007: Msiexec</t>
  </si>
  <si>
    <t>T1218.008: Odbcconf</t>
  </si>
  <si>
    <t>T1218.009: Regsvcs/Regasm</t>
  </si>
  <si>
    <t>T1218.010: Regsvr32</t>
  </si>
  <si>
    <t>T1218.011: Rundll32</t>
  </si>
  <si>
    <t>T1218.012: Verclsid</t>
  </si>
  <si>
    <t>T1216: System Script Proxy Execution</t>
  </si>
  <si>
    <t>T1216.001: PubPrn</t>
  </si>
  <si>
    <t>T1221: Template Injection</t>
  </si>
  <si>
    <t>T1127: Trusted Developer Utilities Proxy Execution</t>
  </si>
  <si>
    <t>T1127.001: MSBuild</t>
  </si>
  <si>
    <t>T1535: Unused/Unsupported Cloud Regions</t>
  </si>
  <si>
    <t>T1600: Weaken Encryption</t>
  </si>
  <si>
    <t>T1600.002: Disable Crypto Hardware</t>
  </si>
  <si>
    <t>T1600.001: Reduce Key Space</t>
  </si>
  <si>
    <t>T1220: XSL Script Processing</t>
  </si>
  <si>
    <t>ST.Privilege Escalation</t>
  </si>
  <si>
    <t>ST.Defense Evasion</t>
  </si>
  <si>
    <t>ST.Lateral Movement</t>
  </si>
  <si>
    <t>ST.Command and Control</t>
  </si>
  <si>
    <t>ST.Credential Access</t>
  </si>
  <si>
    <t>%Completed</t>
  </si>
  <si>
    <t xml:space="preserve">%Pending </t>
  </si>
  <si>
    <t>Do you want to mark this step as complete?</t>
  </si>
  <si>
    <t xml:space="preserve">Do you want to mark this step as complete? </t>
  </si>
  <si>
    <t>Key TTPs for coverage</t>
  </si>
  <si>
    <t>Invest in Tech</t>
  </si>
  <si>
    <t>Pending Treatment Plan</t>
  </si>
  <si>
    <t>Key TTPs currently not covered</t>
  </si>
  <si>
    <t xml:space="preserve">For Chart </t>
  </si>
  <si>
    <t xml:space="preserve">Mitigations recommended in the MITRE ATT&amp;CK can be further used to create a view of the current coverage against MITRE ATT&amp;CK. Please select "Yes" in the "Include" column below against mitigations that have been implemented in your organsation. </t>
  </si>
  <si>
    <t>Worker Clm</t>
  </si>
  <si>
    <t>MITRE ATT&amp;CK team uses the term Campaign to describe any grouping of intrusion activity conducted over a specific period of time with common targets and objectives. To include the campaign of your choice select "Yes" in the "Include_in_scope column" of the table below</t>
  </si>
  <si>
    <t xml:space="preserve">Step 4 </t>
  </si>
  <si>
    <t xml:space="preserve">Risk Accepted </t>
  </si>
  <si>
    <t xml:space="preserve">Number of TID's </t>
  </si>
  <si>
    <t xml:space="preserve">TID List </t>
  </si>
  <si>
    <t>Most organisations have presence in the cloud and have invested in security for the cloud. MITRE Centre for Threat-informed Defense (CTID) has documented the security capabilities available in Microsoft, Amazon, and Google cloud platforms to ATT&amp;CK. 
Select "Yes" in the "Include" column below to incorporate the TID's for tools currently used in your organsiation.</t>
  </si>
  <si>
    <t>The following TID's have been identfied to be implemented in your organsiation</t>
  </si>
  <si>
    <t xml:space="preserve">Enter all the TID's shared by the provider as comma separated values here </t>
  </si>
  <si>
    <t>TIDs</t>
  </si>
  <si>
    <t xml:space="preserve">Add all the TID's shared by your MDR provider as comma separated values here </t>
  </si>
  <si>
    <t>TID List</t>
  </si>
  <si>
    <t xml:space="preserve">Add all the TID's shared by the provider as comma separated values here </t>
  </si>
  <si>
    <t>Selected TIDs</t>
  </si>
  <si>
    <t xml:space="preserve">Selected TIDs </t>
  </si>
  <si>
    <t>Center for Threat-Informed Defense created a Top 10 ATT&amp;CK Techniques list for ransomware. Copy the TID's identifed for your organisation from MITRE TOP ATT&amp;CK Techniques (hTIDs://top-attack-techniques.mitre-engenuity.org/)</t>
  </si>
  <si>
    <t>Add all the TID's from MITRE top 10 as comma seperated values</t>
  </si>
  <si>
    <t xml:space="preserve">Key TID's that need coverage </t>
  </si>
  <si>
    <t xml:space="preserve">Step 4: Final list of TIDs that have been implemented </t>
  </si>
  <si>
    <t xml:space="preserve">Create a treatment plan for all the TID's identified at the end of Step 3. Choose an appropriate option applicable to your organisation under "Treatment Plan". Once the plan has been implemented change the "Task Completed" Column to "Yes". Please note: it is important to update the "Treatment Plan" as well as "Task Completed" status for the TID's to reflect in the final Step 5 </t>
  </si>
  <si>
    <t xml:space="preserve">This is the consolidated TID list here </t>
  </si>
  <si>
    <t xml:space="preserve">This is the final step of the process. All the TID's that have been through the treatment plan have now been updated to the list of TID's identified at the end of Step 1 to give you an updated view of the ATT&amp;CK coverage for your organisation </t>
  </si>
  <si>
    <t>Command: Command Execution, File: File Metadata, File: File Modification, Process: OS API Execution, Process: Process Creation, Process: Process Metadata, User Account: User Account Modification, Windows Registry: Windows Registry Key Modification</t>
  </si>
  <si>
    <t>T1548.005</t>
  </si>
  <si>
    <t>Abuse Elevation Control Mechanism: Temporary Elevated Cloud Access</t>
  </si>
  <si>
    <t>T1098.006</t>
  </si>
  <si>
    <t>Account Manipulation: Additional Container Cluster Roles</t>
  </si>
  <si>
    <t>T1659</t>
  </si>
  <si>
    <t>Content Injection</t>
  </si>
  <si>
    <t>Command and Control, Initial Access</t>
  </si>
  <si>
    <t>File: File Creation, Network Traffic: Network Traffic Content, Process: Process Creation</t>
  </si>
  <si>
    <t>Command: Command Execution, Driver: Driver Load, File: File Metadata, Network Traffic: Network Traffic Flow, Process: OS API Execution, Process: Process Creation, Service: Service Creation, Service: Service Modification, Windows Registry: Windows Registry Key Creation, Windows Registry: Windows Registry Key Modification</t>
  </si>
  <si>
    <t>Cloud Service: Cloud Service Enumeration, Command: Command Execution, File: File Access, Process: OS API Execution, Process: Process Access, Process: Process Creation</t>
  </si>
  <si>
    <t>T1555.006</t>
  </si>
  <si>
    <t>Credentials from Password Stores: Cloud Secrets Management Stores</t>
  </si>
  <si>
    <t>Command: Command Execution, File: File Access, Network Share: Network Share Access, Network Traffic: Network Connection Creation, Network Traffic: Network Traffic Content, Network Traffic: Network Traffic Flow</t>
  </si>
  <si>
    <t>Command: Command Execution, Drive: Drive Access, File: File Creation</t>
  </si>
  <si>
    <t>Application Log: Application Log Content, Command: Command Execution, Logon Session: Logon Session Creation, Network Traffic: Network Connection Creation</t>
  </si>
  <si>
    <t>Application Log: Application Log Content, Command: Command Execution, File: File Access, Network Traffic: Network Connection Creation, Network Traffic: Network Traffic Content, Network Traffic: Network Traffic Flow</t>
  </si>
  <si>
    <t>T1567.004</t>
  </si>
  <si>
    <t>Exfiltration Over Web Service: Exfiltration Over Webhook</t>
  </si>
  <si>
    <t>Application Log: Application Log Content, Command: Command Execution, File: File Access, Network Traffic: Network Traffic Content, Network Traffic: Network Traffic Flow</t>
  </si>
  <si>
    <t>T1657</t>
  </si>
  <si>
    <t>Financial Theft</t>
  </si>
  <si>
    <t>T1564.011</t>
  </si>
  <si>
    <t>Hide Artifacts: Ignore Process Interrupts</t>
  </si>
  <si>
    <t>Cloud Service: Cloud Service Disable, Cloud Service: Cloud Service Modification, Command: Command Execution, Driver: Driver Load, File: File Deletion, File: File Modification, Firewall: Firewall Disable, Firewall: Firewall Rule Modification, Process: OS API Execution, Process: Process Creation, Process: Process Modification, Process: Process Termination, Script: Script Execution, Sensor Health: Host Status, Service: Service Metadata, User Account: User Account Modification, Windows Registry: Windows Registry Key Deletion, Windows Registry: Windows Registry Key Modification</t>
  </si>
  <si>
    <t>Application Log: Application Log Content, Command: Command Execution, Process: Process Creation, Script: Script Execution, Sensor Health: Host Status, Windows Registry: Windows Registry Key Creation, Windows Registry: Windows Registry Key Modification</t>
  </si>
  <si>
    <t>Impair Defenses: Disable or Modify Cloud Logs</t>
  </si>
  <si>
    <t>T1562.012</t>
  </si>
  <si>
    <t>Impair Defenses: Disable or Modify Linux Audit System</t>
  </si>
  <si>
    <t>Command: Command Execution, File: File Deletion, File: File Modification, Process: OS API Execution, Process: Process Modification</t>
  </si>
  <si>
    <t>Command: Command Execution, Driver: Driver Load, Process: Process Creation, Process: Process Termination, Sensor Health: Host Status, Service: Service Metadata, Windows Registry: Windows Registry Key Deletion, Windows Registry: Windows Registry Key Modification</t>
  </si>
  <si>
    <t>T1656</t>
  </si>
  <si>
    <t>Impersonation</t>
  </si>
  <si>
    <t>Command: Command Execution, File: File Deletion, Process: OS API Execution, Process: Process Creation</t>
  </si>
  <si>
    <t>Command: Command Execution, File: File Creation, Network Traffic: Network Connection Creation, Network Traffic: Network Traffic Content, Network Traffic: Network Traffic Flow</t>
  </si>
  <si>
    <t>T1654</t>
  </si>
  <si>
    <t>Log Enumeration</t>
  </si>
  <si>
    <t>Command: Command Execution, File: File Metadata, File: File Modification, Image: Image Metadata, Process: OS API Execution, Process: Process Creation, Process: Process Metadata, Scheduled Job: Scheduled Job Metadata, Scheduled Job: Scheduled Job Modification, Service: Service Creation, Service: Service Metadata</t>
  </si>
  <si>
    <t>T1036.009</t>
  </si>
  <si>
    <t>Masquerading: Break Process Trees</t>
  </si>
  <si>
    <t>File: File Metadata, Image: Image Metadata, Process: Process Creation, Process: Process Metadata</t>
  </si>
  <si>
    <t>Cloud Service: Cloud Service Metadata, Instance: Instance Creation, Instance: Instance Deletion, Instance: Instance Metadata, Instance: Instance Modification, Instance: Instance Start, Instance: Instance Stop, Snapshot: Snapshot Creation, Snapshot: Snapshot Deletion, Snapshot: Snapshot Metadata, Snapshot: Snapshot Modification, Volume: Volume Creation, Volume: Volume Deletion, Volume: Volume Metadata, Volume: Volume Modification</t>
  </si>
  <si>
    <t>T1578.005</t>
  </si>
  <si>
    <t>Modify Cloud Compute Infrastructure: Modify Cloud Compute Configurations</t>
  </si>
  <si>
    <t>Cloud Service: Cloud Service Modification</t>
  </si>
  <si>
    <t>Command: Command Execution, Network Traffic: Network Traffic Flow, Process: OS API Execution, Process: Process Creation, Windows Registry: Windows Registry Key Creation, Windows Registry: Windows Registry Key Deletion, Windows Registry: Windows Registry Key Modification</t>
  </si>
  <si>
    <t>Command: Command Execution, Logon Session: Logon Session Creation, Process: OS API Execution, Process: Process Access, Process: Process Creation, Windows Registry: Windows Registry Key Modification</t>
  </si>
  <si>
    <t>Command: Command Execution, File: File Access, File: File Creation, Windows Registry: Windows Registry Key Access</t>
  </si>
  <si>
    <t>T1027.012</t>
  </si>
  <si>
    <t>Obfuscated Files or Information: LNK Icon Smuggling</t>
  </si>
  <si>
    <t>T1598.004</t>
  </si>
  <si>
    <t>Phishing for Information: Spearphishing Voice</t>
  </si>
  <si>
    <t>T1566.004</t>
  </si>
  <si>
    <t>Phishing: Spearphishing Voice</t>
  </si>
  <si>
    <t>T1653</t>
  </si>
  <si>
    <t>Power Settings</t>
  </si>
  <si>
    <t>Process: OS API Execution, Process: Process Access, Process: Process Creation, Process: Process Modification</t>
  </si>
  <si>
    <t>Command: Command Execution, Logon Session: Logon Session Creation, Module: Module Load, Network Share: Network Share Access, Network Traffic: Network Connection Creation, Network Traffic: Network Traffic Flow, Process: Process Creation, WMI: WMI Creation</t>
  </si>
  <si>
    <t>T1021.008</t>
  </si>
  <si>
    <t>Remote Services: Direct Cloud VM Connections</t>
  </si>
  <si>
    <t>Logon Session: Logon Session Creation, Logon Session: Logon Session Metadata, Network Traffic: Network Connection Creation, Network Traffic: Network Traffic Flow, Process: Process Creation</t>
  </si>
  <si>
    <t>Command: Command Execution, Logon Session: Logon Session Creation, Network Share: Network Share Access, Network Traffic: Network Connection Creation, Network Traffic: Network Traffic Flow, Process: Process Creation</t>
  </si>
  <si>
    <t>Command: Command Execution, Logon Session: Logon Session Creation, Network Traffic: Network Connection Creation, Network Traffic: Network Traffic Flow, Process: Process Creation, Service: Service Metadata</t>
  </si>
  <si>
    <t>Command: Command Execution, File: File Modification, Network Traffic: Network Traffic Flow, Process: Process Creation, Scheduled Job: Scheduled Job Creation</t>
  </si>
  <si>
    <t>Command: Command Execution, File: File Creation, File: File Modification, Network Traffic: Network Traffic Flow, Process: Process Creation, Scheduled Job: Scheduled Job Creation, Windows Registry: Windows Registry Key Creation</t>
  </si>
  <si>
    <t>T1016.002</t>
  </si>
  <si>
    <t>System Network Configuration Discovery: Wi-Fi Discovery</t>
  </si>
  <si>
    <t>Command: Command Execution, Network Traffic: Network Traffic Flow, Process: Process Creation, Service: Service Creation, Windows Registry: Windows Registry Key Modification</t>
  </si>
  <si>
    <t>Command: Command Execution, Network Traffic: Network Connection Creation, Process: Process Creation, WMI: WMI Creation</t>
  </si>
  <si>
    <t>T1027.010,T1059,T1027.009,T1547.006,T1027.012,T1036.008,T1036,T1027,T1566,T1059.001,T1059.006,T1027.002,T1566.001,T1566.003,T1080,T1221,T1059.005</t>
  </si>
  <si>
    <t>T1593.003,T1574.002,T1212,T1574,T1559,T1647,T1564.009,T1593,T1078,T1559.003</t>
  </si>
  <si>
    <t>T1559.001,T1021.003,T1189,T1559.002,T1611,T1190,T1203,T1212,T1211,T1068,T1210,T1027.006,T1559</t>
  </si>
  <si>
    <t>T1558.004,T1548,T1550.001,T1560,T1560.001,T1053.002,T1176,T1612,T1548.002,T1552.008,T1070.008,T1087.004,T1593.003,T1213.003,T1213.001,T1578.002,T1578.001,T1543,T1552.001,T1552.002,T1053.003,T1574.001,T1530,T1213,T1578.003,T1610,T1562.002,T1562.007,T1562.012,T1562.004,T1484,T1482,T1114,T1114.003,T1564.008,T1574.005,T1027.011,T1606,T1484.001,T1552.006,T1574,T1556.007,T1505.004,T1562,T1525,T1546.006,T1543.004,T1204.003,T1556,T1578.005,T1578,T1556.006,T1556.008,T1027,T1574.007,T1574.008,T1574.009,T1653,T1552.004,T1059.006,T1563.002,T1542.004,T1021.001,T1606.002,T1505.001,T1053.005,T1053,T1593,T1505,T1574.010,T1213.002,T1566.002,T1528,T1649,T1542.005,T1505.005,T1505.002,T1552,T1021.005,T1606.001,T1543.003</t>
  </si>
  <si>
    <t>T1137.006,T1055.004,T1027.010,T1059,T1543,T1486,T1006,T1559.002,T1055.001,T1027.009,T1055.011,T1574,T1559,T1059.007,T1574.013,T1027.012,T1003.001,T1055.015,T1204.002,T1036.008,T1036,T1106,T1003,T1027,T1137,T1137.001,T1137.002,T1137.003,T1137.004,T1137.005,T1055.002,T1055.009,T1055.013,T1055.012,T1055,T1055.008,T1216.001,T1091,T1569.002,T1569,T1055.003,T1055.005,T1204,T1055.014,T1059.005,T1047,T1546.003,T1543.003</t>
  </si>
  <si>
    <t>T1005,T1025,T1048,T1048.002,T1041,T1052,T1048.003,T1567,T1567.004,T1052.001</t>
  </si>
  <si>
    <t>T1557.002,T1098.002,T1557,T1218.003,T1552.005,T1059,T1092,T1609,T1021.008,T1021.003,T1562.010,T1559.002,T1114.003,T1546.014,T1611,T1011.001,T1011,T1052,T1052.001,T1210,T1133,T1218.004,T1559,T1059.007,T1557.001,T1218.014,T1127.001,T1553.005,T1218.013,T1218.005,T1218.007,T1046,T1218.008,T1137,T1137.001,T1059.001,T1563.002,T1547.007,T1218.009,T1021.001,T1563,T1021,T1091,T1564.006,T1021.004,T1098.004,T1563.001,T1546.002,T1505,T1649,T1218,T1221,T1205,T1127,T1564.007,T1021.005,T1218.012,T1059.005,T1505.003,T1555.004,T1021.006,T1595.003</t>
  </si>
  <si>
    <t>T1557.002,T1558.004,T1557,T1550.001,T1119,T1070.002,T1070.001,T1659,T1565,T1530,T1602,T1114,T1114.003,T1070,T1558.003,T1114.001,T1003.003,T1602.002,T1040,T1003,T1552.004,T1114.002,T1602.001,T1558.002,T1649,T1558,T1565.001,T1020.001,T1565.002,T1552</t>
  </si>
  <si>
    <t>T1176,T1543,T1059.006,T1072,T1543.002,T1021.005,T1547.013</t>
  </si>
  <si>
    <t>T1098,T1098.001,T1098.003,T1098.006,T1098.002,T1110,T1136.003,T1078.004,T1021.007,T1213.003,T1136,T1110.004,T1530,T1098.005,T1136.002,T1078.002,T1556.001,T1601.002,T1114,T1133,T1556.007,T1136.001,T1556,T1601,T1556.006,T1621,T1599.001,T1599,T1556.004,T1040,T1110.002,T1110.001,T1110.003,T1601.001,T1556.003,T1021.001,T1114.002,T1021,T1021.004,T1072,T1539,T1199</t>
  </si>
  <si>
    <t>T1098,T1098.001,T1557,T1612,T1136.003,T1552.007,T1613,T1136,T1565,T1602,T1610,T1021.003,T1136.002,T1482,T1048,T1048.002,T1048.001,T1048.003,T1190,T1210,T1133,T1557.001,T1602.002,T1046,T1040,T1095,T1571,T1563.002,T1021.001,T1563,T1565.003,T1602.001,T1489,T1072,T1199,T1021.006</t>
  </si>
  <si>
    <t>T1650,T1583,T1595,T1583.005,T1584.005,T1591.002,T1596.004,T1592.004,T1586.003,T1585.003,T1587.002,T1588.003,T1586,T1584,T1589.001,T1590.002,T1583.002,T1584.002,T1596.001,T1591.001,T1587,T1596.003,T1588.004,T1587.003,T1590.001,T1583.001,T1584.001,T1608.004,T1586.002,T1585.002,T1589.002,T1589.003,T1585,T1587.004,T1588.005,T1592.003,T1592,T1589,T1590,T1591,T1592.001,T1590.005,T1591.003,T1591.004,T1608.003,T1608.005,T1583.008,T1587.001,T1588.001,T1590.006,T1590.004,T1590.003,T1588,T1597.002,T1608.006,T1596.005,T1595.001,T1597,T1593.002,T1596,T1594,T1583.004,T1584.004,T1583.007,T1584.007,T1593.001,T1586.001,T1585.001,T1592.002,T1608,T1597.001,T1588.002,T1608.001,T1608.002,T1584.003,T1583.003,T1588.006,T1595.002,T1596.002,T1583.006,T1584.006,T1595.003</t>
  </si>
  <si>
    <t>T1003.008,T1548,T1134,T1098,T1098.001,T1098.003,T1098.002,T1053.002,T1542.003,T1612,T1548.002,T1003.005,T1059.009,T1136.003,T1078.004,T1651,T1555.006,T1021.007,T1553.006,T1059,T1559.001,T1552.007,T1609,T1053.007,T1136,T1134.002,T1555,T1552.002,T1003.006,T1021.003,T1136.002,T1078.002,T1556.001,T1484,T1484.002,T1601.002,T1611,T1190,T1210,T1222,T1495,T1606,T1558.001,T1556.007,T1505.004,T1525,T1559,T1558.003,T1547.006,T1003.004,T1003.001,T1222.002,T1136.001,T1078.003,T1134.003,T1556,T1601,T1218.007,T1003.003,T1599.001,T1599,T1556.004,T1059.008,T1003,T1550.002,T1550.003,T1601.001,T1556.003,T1059.001,T1542,T1003.007,T1055,T1055.008,T1563.002,T1021.001,T1563,T1556.005,T1606.002,T1021.002,T1505.001,T1563.001,T1562.009,T1053.005,T1053,T1003.002,T1505,T1569.002,T1558.002,T1072,T1558,T1548.003,T1218,T1542.001,T1569,T1543.002,T1053.006,T1542.005,T1134.001,T1505.002,T1552,T1550,T1078,T1056.003,T1222.001,T1047,T1546.003,T1021.006</t>
  </si>
  <si>
    <t>T1550.001,T1102.002,T1059,T1218.001,T1659,T1102.001,T1568.002,T1189,T1568,T1567,T1567.002,T1567.001,T1567.003,T1059.007,T1204.001,T1102.003,T1566,T1566.001,T1566.002,T1566.003,T1528,T1204,T1059.005,T1102</t>
  </si>
  <si>
    <t>T1602,T1562.010,T1559.002,T1606,T1562,T1562.006,T1553.004,T1559,T1602.002,T1137,T1137.002,T1555.005,T1566,T1598,T1546.013,T1602.001,T1562.009,T1566.001,T1598.002,T1566.002,T1598.003,T1539,T1553,T1535,T1606.001,T1550.004</t>
  </si>
  <si>
    <t>T1212,T1211,T1068,T1210,T1656</t>
  </si>
  <si>
    <t>T1548,T1134,T1098,T1098.001,T1098.003,T1098.006,T1053.002,T1197,T1185,T1110,T1574.012,T1087.004,T1078.004,T1580,T1538,T1619,T1213.003,T1213.001,T1552.007,T1609,T1053.007,T1613,T1578.002,T1134.002,T1578.001,T1543,T1110.004,T1053.003,T1530,T1213,T1578.003,T1610,T1021.008,T1006,T1562.002,T1562.007,T1562.008,T1562.012,T1562.004,T1562.001,T1484,T1574.005,T1048,T1657,T1606,T1484.001,T1574,T1562,T1562.006,T1490,T1547.006,T1543.004,T1569.001,T1654,T1134.003,T1556,T1578.005,T1578,T1556.006,T1059.008,T1040,T1550.002,T1550.003,T1547.012,T1563.002,T1021.001,T1563,T1021,T1606.002,T1021.004,T1098.004,T1053.005,T1053,T1505,T1648,T1489,T1574.010,T1213.002,T1547.009,T1072,T1566.002,T1528,T1569,T1543.002,T1053.006,T1548.005,T1134.001,T1020.001,T1537,T1199,T1550,T1078,T1505.003,T1047,T1546.003,T1543.003,T1547.004,T1547.013</t>
  </si>
  <si>
    <t>T1557.002,T1557,T1176,T1185,T1003.005,T1552.008,T1078.004,T1213.003,T1213.001,T1552.001,T1213,T1078.002,T1036.007,T1657,T1056.002,T1656,T1003.004,T1003.001,T1204.002,T1204.003,T1204.001,T1036,T1111,T1621,T1003.003,T1003,T1027,T1566,T1598,T1547.007,T1003.002,T1213.002,T1072,T1566.001,T1598.002,T1566.002,T1598.003,T1598.001,T1598.004,T1566.004,T1566.003,T1528,T1539,T1221,T1552,T1204,T1078</t>
  </si>
  <si>
    <t>[APT-C-36](https://attack.mitre.org/groups/G0099) is a suspected South America espionage group that has been active since at least 2018. The group mainly targets Colombian government institutions as well as important corporations in the financial sector, petroleum industry, and professional manufacturing.(Citation: QiAnXin APT-C-36 Feb2019)</t>
  </si>
  <si>
    <t>[APT1](https://attack.mitre.org/groups/G0006) is a Chinese threat group that has been attributed to the 2nd Bureau of the People’s Liberation Army (PLA) General Staff Department’s (GSD) 3rd Department, commonly known by its Military Unit Cover Designator (MUCD) as Unit 61398. (Citation: Mandiant APT1)</t>
  </si>
  <si>
    <t>[APT12](https://attack.mitre.org/groups/G0005) is a threat group that has been attributed to China. The group has targeted a variety of victims including but not limited to media outlets, high-tech companies, and multiple governments.(Citation: Meyers Numbered Panda)</t>
  </si>
  <si>
    <t>[APT16](https://attack.mitre.org/groups/G0023) is a China-based threat group that has launched spearphishing campaigns targeting Japanese and Taiwanese organizations. (Citation: FireEye EPS Awakens Part 2)</t>
  </si>
  <si>
    <t>[APT17](https://attack.mitre.org/groups/G0025) is a China-based threat group that has conducted network intrusions against U.S. government entities, the defense industry, law firms, information technology companies, mining companies, and non-government organizations. (Citation: FireEye APT17)</t>
  </si>
  <si>
    <t>[APT18](https://attack.mitre.org/groups/G0026) is a threat group that has operated since at least 2009 and has targeted a range of industries, including technology, manufacturing, human rights groups, government, and medical. (Citation: Dell Lateral Movement)</t>
  </si>
  <si>
    <t>[APT19](https://attack.mitre.org/groups/G0073) is a Chinese-based threat group that has targeted a variety of industries, including defense, finance, energy, pharmaceutical, telecommunications, high tech, education, manufacturing, and legal services. In 2017, a phishing campaign was used to target seven law and investment firms. (Citation: FireEye APT19) Some analysts track [APT19](https://attack.mitre.org/groups/G0073) and [Deep Panda](https://attack.mitre.org/groups/G0009) as the same group, but it is unclear from open source information if the groups are the same. (Citation: ICIT China's Espionage Jul 2016) (Citation: FireEye APT Groups) (Citation: Unit 42 C0d0so0 Jan 2016)</t>
  </si>
  <si>
    <t xml:space="preserve">[APT28](https://attack.mitre.org/groups/G0007) is a threat group that has been attributed to Russia's General Staff Main Intelligence Directorate (GRU) 85th Main Special Service Center (GTsSS) military unit 26165.(Citation: NSA/FBI Drovorub August 2020)(Citation: Cybersecurity Advisory GRU Brute Force Campaign July 2021) This group has been active since at least 2004.(Citation: DOJ GRU Indictment Jul 2018)(Citation: Ars Technica GRU indictment Jul 2018)(Citation: Crowdstrike DNC June 2016)(Citation: FireEye APT28)(Citation: SecureWorks TG-4127)(Citation: FireEye APT28 January 2017)(Citation: GRIZZLY STEPPE JAR)(Citation: Sofacy DealersChoice)(Citation: Palo Alto Sofacy 06-2018)(Citation: Symantec APT28 Oct 2018)(Citation: ESET Zebrocy May 2019)
[APT28](https://attack.mitre.org/groups/G0007) reportedly compromised the Hillary Clinton campaign, the Democratic National Committee, and the Democratic Congressional Campaign Committee in 2016 in an attempt to interfere with the U.S. presidential election. (Citation: Crowdstrike DNC June 2016) In 2018, the US indicted five GRU Unit 26165 officers associated with [APT28](https://attack.mitre.org/groups/G0007) for cyber operations (including close-access operations) conducted between 2014 and 2018 against the World Anti-Doping Agency (WADA), the US Anti-Doping Agency, a US nuclear facility, the Organization for the Prohibition of Chemical Weapons (OPCW), the Spiez Swiss Chemicals Laboratory, and other organizations.(Citation: US District Court Indictment GRU Oct 2018) Some of these were conducted with the assistance of GRU Unit 74455, which is also referred to as [Sandworm Team](https://attack.mitre.org/groups/G0034). </t>
  </si>
  <si>
    <t>[APT29](https://attack.mitre.org/groups/G0016) is threat group that has been attributed to Russia's Foreign Intelligence Service (SVR).(Citation: White House Imposing Costs RU Gov April 2021)(Citation: UK Gov Malign RIS Activity April 2021) They have operated since at least 2008, often targeting government networks in Europe and NATO member countries, research institutes, and think tanks. [APT29](https://attack.mitre.org/groups/G0016) reportedly compromised the Democratic National Committee starting in the summer of 2015.(Citation: F-Secure The Dukes)(Citation: GRIZZLY STEPPE JAR)(Citation: Crowdstrike DNC June 2016)(Citation: UK Gov UK Exposes Russia SolarWinds April 2021)
In April 2021, the US and UK governments attributed the [SolarWinds Compromise](https://attack.mitre.org/campaigns/C0024) to the SVR; public statements included citations to [APT29](https://attack.mitre.org/groups/G0016), Cozy Bear, and The Dukes.(Citation: NSA Joint Advisory SVR SolarWinds April 2021)(Citation: UK NSCS Russia SolarWinds April 2021) Industry reporting also referred to the actors involved in this campaign as UNC2452, NOBELIUM, StellarParticle, Dark Halo, and SolarStorm.(Citation: FireEye SUNBURST Backdoor December 2020)(Citation: MSTIC NOBELIUM Mar 2021)(Citation: CrowdStrike SUNSPOT Implant January 2021)(Citation: Volexity SolarWinds)(Citation: Cybersecurity Advisory SVR TTP May 2021)(Citation: Unit 42 SolarStorm December 2020)</t>
  </si>
  <si>
    <t>[APT3](https://attack.mitre.org/groups/G0022) is a China-based threat group that researchers have attributed to China's Ministry of State Security.(Citation: FireEye Clandestine Wolf)(Citation: Recorded Future APT3 May 2017) This group is responsible for the campaigns known as Operation Clandestine Fox, Operation Clandestine Wolf, and Operation Double Tap.(Citation: FireEye Clandestine Wolf)(Citation: FireEye Operation Double Tap) As of June 2015, the group appears to have shifted from targeting primarily US victims to primarily political organizations in Hong Kong.(Citation: Symantec Buckeye)
In 2017, MITRE developed an APT3 Adversary Emulation Plan.(Citation: APT3 Adversary Emulation Plan)</t>
  </si>
  <si>
    <t>[APT30](https://attack.mitre.org/groups/G0013) is a threat group suspected to be associated with the Chinese government. While [Naikon](https://attack.mitre.org/groups/G0019) shares some characteristics with [APT30](https://attack.mitre.org/groups/G0013), the two groups do not appear to be exact matches.(Citation: FireEye APT30)(Citation: Baumgartner Golovkin Naikon 2015)</t>
  </si>
  <si>
    <t>[APT32](https://attack.mitre.org/groups/G0050) is a suspected Vietnam-based threat group that has been active since at least 2014. The group has targeted multiple private sector industries as well as foreign governments, dissidents, and journalists with a strong focus on Southeast Asian countries like Vietnam, the Philippines, Laos, and Cambodia. They have extensively used strategic web compromises to compromise victims.(Citation: FireEye APT32 May 2017)(Citation: Volexity OceanLotus Nov 2017)(Citation: ESET OceanLotus)</t>
  </si>
  <si>
    <t>[APT33](https://attack.mitre.org/groups/G0064) is a suspected Iranian threat group that has carried out operations since at least 2013. The group has targeted organizations across multiple industries in the United States, Saudi Arabia, and South Korea, with a particular interest in the aviation and energy sectors. (Citation: FireEye APT33 Sept 2017) (Citation: FireEye APT33 Webinar Sept 2017)</t>
  </si>
  <si>
    <t>[APT37](https://attack.mitre.org/groups/G0067) is a North Korean state-sponsored cyber espionage group that has been active since at least 2012. The group has targeted victims primarily in South Korea, but also in Japan, Vietnam, Russia, Nepal, China, India, Romania, Kuwait, and other parts of the Middle East. [APT37](https://attack.mitre.org/groups/G0067) has also been linked to the following campaigns between 2016-2018: Operation Daybreak, Operation Erebus, Golden Time, Evil New Year, Are you Happy?, FreeMilk, North Korean Human Rights, and Evil New Year 2018.(Citation: FireEye APT37 Feb 2018)(Citation: Securelist ScarCruft Jun 2016)(Citation: Talos Group123)
North Korean group definitions are known to have significant overlap, and some security researchers report all North Korean state-sponsored cyber activity under the name [Lazarus Group](https://attack.mitre.org/groups/G0032) instead of tracking clusters or subgroups.</t>
  </si>
  <si>
    <t>[APT38](https://attack.mitre.org/groups/G0082) is a North Korean state-sponsored threat group that specializes in financial cyber operations; it has been attributed to the Reconnaissance General Bureau.(Citation: CISA AA20-239A BeagleBoyz August 2020) Active since at least 2014, [APT38](https://attack.mitre.org/groups/G0082) has targeted banks, financial institutions, casinos, cryptocurrency exchanges, SWIFT system endpoints, and ATMs in at least 38 countries worldwide. Significant operations include the 2016 Bank of Bangladesh heist, during which [APT38](https://attack.mitre.org/groups/G0082) stole $81 million, as well as attacks against Bancomext (2018) and Banco de Chile (2018); some of their attacks have been destructive.(Citation: CISA AA20-239A BeagleBoyz August 2020)(Citation: FireEye APT38 Oct 2018)(Citation: DOJ North Korea Indictment Feb 2021)(Citation: Kaspersky Lazarus Under The Hood Blog 2017)
North Korean group definitions are known to have significant overlap, and some security researchers report all North Korean state-sponsored cyber activity under the name [Lazarus Group](https://attack.mitre.org/groups/G0032) instead of tracking clusters or subgroups.</t>
  </si>
  <si>
    <t>[APT39](https://attack.mitre.org/groups/G0087) is one of several names for cyber espionage activity conducted by the Iranian Ministry of Intelligence and Security (MOIS) through the front company Rana Intelligence Computing since at least 2014. [APT39](https://attack.mitre.org/groups/G0087) has primarily targeted the travel, hospitality, academic, and telecommunications industries in Iran and across Asia, Africa, Europe, and North America to track individuals and entities considered to be a threat by the MOIS.(Citation: FireEye APT39 Jan 2019)(Citation: Symantec Chafer Dec 2015)(Citation: FBI FLASH APT39 September 2020)(Citation: Dept. of Treasury Iran Sanctions September 2020)(Citation: DOJ Iran Indictments September 2020)</t>
  </si>
  <si>
    <t xml:space="preserve">[APT41](https://attack.mitre.org/groups/G0096) is a threat group that researchers have assessed as Chinese state-sponsored espionage group that also conducts financially-motivated operations. Active since at least 2012, [APT41](https://attack.mitre.org/groups/G0096) has been observed targeting healthcare, telecom, technology, and video game industries in 14 countries. [APT41](https://attack.mitre.org/groups/G0096) overlaps at least partially with public reporting on groups including BARIUM and [Winnti Group](https://attack.mitre.org/groups/G0044).(Citation: FireEye APT41 Aug 2019)(Citation: Group IB APT 41 June 2021)
</t>
  </si>
  <si>
    <t>[Ajax Security Team](https://attack.mitre.org/groups/G0130) is a group that has been active since at least 2010 and believed to be operating out of Iran. By 2014 [Ajax Security Team](https://attack.mitre.org/groups/G0130) transitioned from website defacement operations to malware-based cyber espionage campaigns targeting the US defense industrial base and Iranian users of anti-censorship technologies.(Citation: FireEye Operation Saffron Rose 2013)</t>
  </si>
  <si>
    <t>[Andariel](https://attack.mitre.org/groups/G0138) is a North Korean state-sponsored threat group that has been active since at least 2009. [Andariel](https://attack.mitre.org/groups/G0138) has primarily focused its operations--which have included destructive attacks--against South Korean government agencies, military organizations, and a variety of domestic companies; they have also conducted cyber financial operations against ATMs, banks, and cryptocurrency exchanges. [Andariel](https://attack.mitre.org/groups/G0138)'s notable activity includes Operation Black Mine, Operation GoldenAxe, and Campaign Rifle.(Citation: FSI Andariel Campaign Rifle July 2017)(Citation: IssueMakersLab Andariel GoldenAxe May 2017)(Citation: AhnLab Andariel Subgroup of Lazarus June 2018)(Citation: TrendMicro New Andariel Tactics July 2018)(Citation: CrowdStrike Silent Chollima Adversary September 2021)
[Andariel](https://attack.mitre.org/groups/G0138) is considered a sub-set of [Lazarus Group](https://attack.mitre.org/groups/G0032), and has been attributed to North Korea's Reconnaissance General Bureau.(Citation: Treasury North Korean Cyber Groups September 2019)
North Korean group definitions are known to have significant overlap, and some security researchers report all North Korean state-sponsored cyber activity under the name [Lazarus Group](https://attack.mitre.org/groups/G0032) instead of tracking clusters or subgroups.</t>
  </si>
  <si>
    <t>[Aoqin Dragon](https://attack.mitre.org/groups/G1007) is a suspected Chinese cyber espionage threat group that has been active since at least 2013. [Aoqin Dragon](https://attack.mitre.org/groups/G1007) has primarily targeted government, education, and telecommunication organizations in Australia, Cambodia, Hong Kong, Singapore, and Vietnam. Security researchers noted a potential association between [Aoqin Dragon](https://attack.mitre.org/groups/G1007) and UNC94, based on malware, infrastructure, and targets.(Citation: SentinelOne Aoqin Dragon June 2022)</t>
  </si>
  <si>
    <t>[Aquatic Panda](https://attack.mitre.org/groups/G0143) is a suspected China-based threat group with a dual mission of intelligence collection and industrial espionage. Active since at least May 2020, [Aquatic Panda](https://attack.mitre.org/groups/G0143) has primarily targeted entities in the telecommunications, technology, and government sectors.(Citation: CrowdStrike AQUATIC PANDA December 2021)</t>
  </si>
  <si>
    <t>[Axiom](https://attack.mitre.org/groups/G0001) is a suspected Chinese cyber espionage group that has targeted the aerospace, defense, government, manufacturing, and media sectors since at least 2008. Some reporting suggests a degree of overlap between [Axiom](https://attack.mitre.org/groups/G0001) and [Winnti Group](https://attack.mitre.org/groups/G0044) but the two groups appear to be distinct based on differences in reporting on TTPs and targeting.(Citation: Kaspersky Winnti April 2013)(Citation: Kaspersky Winnti June 2015)(Citation: Novetta Winnti April 2015)</t>
  </si>
  <si>
    <t>[BITTER](https://attack.mitre.org/groups/G1002) is a suspected South Asian cyber espionage threat group that has been active since at least 2013. [BITTER](https://attack.mitre.org/groups/G1002) has primarily targeted government, energy, and engineering organizations in Pakistan, China, Bangladesh, and Saudi Arabia.(Citation: Cisco Talos Bitter Bangladesh May 2022)(Citation: Forcepoint BITTER Pakistan Oct 2016)</t>
  </si>
  <si>
    <t>[BRONZE BUTLER](https://attack.mitre.org/groups/G0060) is a cyber espionage group with likely Chinese origins that has been active since at least 2008. The group primarily targets Japanese organizations, particularly those in government, biotechnology, electronics manufacturing, and industrial chemistry.(Citation: Trend Micro Daserf Nov 2017)(Citation: Secureworks BRONZE BUTLER Oct 2017)(Citation: Trend Micro Tick November 2019)</t>
  </si>
  <si>
    <t>[BackdoorDiplomacy](https://attack.mitre.org/groups/G0135) is a cyber espionage threat group that has been active since at least 2017. [BackdoorDiplomacy](https://attack.mitre.org/groups/G0135) has targeted Ministries of Foreign Affairs and telecommunication companies in Africa, Europe, the Middle East, and Asia.(Citation: ESET BackdoorDiplomacy Jun 2021)</t>
  </si>
  <si>
    <t>[BlackOasis](https://attack.mitre.org/groups/G0063) is a Middle Eastern threat group that is believed to be a customer of Gamma Group. The group has shown interest in prominent figures in the United Nations, as well as opposition bloggers, activists, regional news correspondents, and think tanks. (Citation: Securelist BlackOasis Oct 2017) (Citation: Securelist APT Trends Q2 2017) A group known by Microsoft as [NEODYMIUM](https://attack.mitre.org/groups/G0055) is reportedly associated closely with [BlackOasis](https://attack.mitre.org/groups/G0063) operations, but evidence that the group names are aliases has not been identified. (Citation: CyberScoop BlackOasis Oct 2017)</t>
  </si>
  <si>
    <t>[BlackTech](https://attack.mitre.org/groups/G0098) is a suspected Chinese cyber espionage group that has primarily targeted organizations in East Asia--particularly Taiwan, Japan, and Hong Kong--and the US since at least 2013. [BlackTech](https://attack.mitre.org/groups/G0098) has used a combination of custom malware, dual-use tools, and living off the land tactics to compromise media, construction, engineering, electronics, and financial company networks.(Citation: TrendMicro BlackTech June 2017)(Citation: Symantec Palmerworm Sep 2020)(Citation: Reuters Taiwan BlackTech August 2020)</t>
  </si>
  <si>
    <t>[Blue Mockingbird](https://attack.mitre.org/groups/G0108) is a cluster of observed activity involving Monero cryptocurrency-mining payloads in dynamic-link library (DLL) form on Windows systems. The earliest observed Blue Mockingbird tools were created in December 2019.(Citation: RedCanary Mockingbird May 2020)</t>
  </si>
  <si>
    <t>[CURIUM](https://attack.mitre.org/groups/G1012) is an Iranian threat group first reported in November 2021 that has invested in building a relationship with potential targets via social media over a period of months to establish trust and confidence before sending malware. Security researchers note [CURIUM](https://attack.mitre.org/groups/G1012) has demonstrated great patience and persistence by chatting with potential targets daily and sending benign files to help lower their security consciousness.(Citation: Microsoft Iranian Threat Actor Trends November 2021)</t>
  </si>
  <si>
    <t>[Carbanak](https://attack.mitre.org/groups/G0008) is a cybercriminal group that has used [Carbanak](https://attack.mitre.org/software/S0030) malware to target financial institutions since at least 2013. [Carbanak](https://attack.mitre.org/groups/G0008) may be linked to groups tracked separately as [Cobalt Group](https://attack.mitre.org/groups/G0080) and [FIN7](https://attack.mitre.org/groups/G0046) that have also used [Carbanak](https://attack.mitre.org/software/S0030) malware.(Citation: Kaspersky Carbanak)(Citation: FireEye FIN7 April 2017)(Citation: Europol Cobalt Mar 2018)(Citation: Secureworks GOLD NIAGARA Threat Profile)(Citation: Secureworks GOLD KINGSWOOD Threat Profile)</t>
  </si>
  <si>
    <t>[Chimera](https://attack.mitre.org/groups/G0114) is a suspected China-based threat group that has been active since at least 2018 targeting the semiconductor industry in Taiwan as well as data from the airline industry.(Citation: Cycraft Chimera April 2020)(Citation: NCC Group Chimera January 2021)</t>
  </si>
  <si>
    <t>[Cleaver](https://attack.mitre.org/groups/G0003) is a threat group that has been attributed to Iranian actors and is responsible for activity tracked as Operation Cleaver. (Citation: Cylance Cleaver) Strong circumstantial evidence suggests Cleaver is linked to Threat Group 2889 (TG-2889). (Citation: Dell Threat Group 2889)</t>
  </si>
  <si>
    <t>[Cobalt Group](https://attack.mitre.org/groups/G0080) is a financially motivated threat group that has primarily targeted financial institutions since at least 2016. The group has conducted intrusions to steal money via targeting ATM systems, card processing, payment systems and SWIFT systems. [Cobalt Group](https://attack.mitre.org/groups/G0080) has mainly targeted banks in Eastern Europe, Central Asia, and Southeast Asia. One of the alleged leaders was arrested in Spain in early 2018, but the group still appears to be active. The group has been known to target organizations in order to use their access to then compromise additional victims.(Citation: Talos Cobalt Group July 2018)(Citation: PTSecurity Cobalt Group Aug 2017)(Citation: PTSecurity Cobalt Dec 2016)(Citation: Group IB Cobalt Aug 2017)(Citation: Proofpoint Cobalt June 2017)(Citation: RiskIQ Cobalt Nov 2017)(Citation: RiskIQ Cobalt Jan 2018) Reporting indicates there may be links between [Cobalt Group](https://attack.mitre.org/groups/G0080) and both the malware [Carbanak](https://attack.mitre.org/software/S0030) and the group [Carbanak](https://attack.mitre.org/groups/G0008).(Citation: Europol Cobalt Mar 2018)</t>
  </si>
  <si>
    <t>[Confucius](https://attack.mitre.org/groups/G0142) is a cyber espionage group that has primarily targeted military personnel, high-profile personalities, business persons, and government organizations in South Asia since at least 2013. Security researchers have noted similarities between [Confucius](https://attack.mitre.org/groups/G0142) and [Patchwork](https://attack.mitre.org/groups/G0040), particularly in their respective custom malware code and targets.(Citation: TrendMicro Confucius APT Feb 2018)(Citation: TrendMicro Confucius APT Aug 2021)(Citation: Uptycs Confucius APT Jan 2021)</t>
  </si>
  <si>
    <t>[CopyKittens](https://attack.mitre.org/groups/G0052) is an Iranian cyber espionage group that has been operating since at least 2013. It has targeted countries including Israel, Saudi Arabia, Turkey, the U.S., Jordan, and Germany. The group is responsible for the campaign known as Operation Wilted Tulip.(Citation: ClearSky CopyKittens March 2017)(Citation: ClearSky Wilted Tulip July 2017)(Citation: CopyKittens Nov 2015)</t>
  </si>
  <si>
    <t>[Dark Caracal](https://attack.mitre.org/groups/G0070) is threat group that has been attributed to the Lebanese General Directorate of General Security (GDGS) and has operated since at least 2012. (Citation: Lookout Dark Caracal Jan 2018)</t>
  </si>
  <si>
    <t>[DarkHydrus](https://attack.mitre.org/groups/G0079) is a threat group that has targeted government agencies and educational institutions in the Middle East since at least 2016. The group heavily leverages open-source tools and custom payloads for carrying out attacks. (Citation: Unit 42 DarkHydrus July 2018) (Citation: Unit 42 Playbook Dec 2017)</t>
  </si>
  <si>
    <t>[DarkVishnya](https://attack.mitre.org/groups/G0105) is a financially motivated threat actor targeting financial institutions in Eastern Europe. In 2017-2018 the group attacked at least 8 banks in this region.(Citation: Securelist DarkVishnya Dec 2018)</t>
  </si>
  <si>
    <t>[Darkhotel](https://attack.mitre.org/groups/G0012) is a suspected South Korean threat group that has targeted victims primarily in East Asia since at least 2004. The group's name is based on cyber espionage operations conducted via hotel Internet networks against traveling executives and other select guests. [Darkhotel](https://attack.mitre.org/groups/G0012) has also conducted spearphishing campaigns and infected victims through peer-to-peer and file sharing networks.(Citation: Kaspersky Darkhotel)(Citation: Securelist Darkhotel Aug 2015)(Citation: Microsoft Digital Defense FY20 Sept 2020)</t>
  </si>
  <si>
    <t>[Deep Panda](https://attack.mitre.org/groups/G0009) is a suspected Chinese threat group known to target many industries, including government, defense, financial, and telecommunications. (Citation: Alperovitch 2014) The intrusion into healthcare company Anthem has been attributed to [Deep Panda](https://attack.mitre.org/groups/G0009). (Citation: ThreatConnect Anthem) This group is also known as Shell Crew, WebMasters, KungFu Kittens, and PinkPanther. (Citation: RSA Shell Crew) [Deep Panda](https://attack.mitre.org/groups/G0009) also appears to be known as Black Vine based on the attribution of both group names to the Anthem intrusion. (Citation: Symantec Black Vine) Some analysts track [Deep Panda](https://attack.mitre.org/groups/G0009) and [APT19](https://attack.mitre.org/groups/G0073) as the same group, but it is unclear from open source information if the groups are the same. (Citation: ICIT China's Espionage Jul 2016)</t>
  </si>
  <si>
    <t>[DragonOK](https://attack.mitre.org/groups/G0017) is a threat group that has targeted Japanese organizations with phishing emails. Due to overlapping TTPs, including similar custom tools, [DragonOK](https://attack.mitre.org/groups/G0017) is thought to have a direct or indirect relationship with the threat group [Moafee](https://attack.mitre.org/groups/G0002). (Citation: Operation Quantum Entanglement) It is known to use a variety of malware, including Sysget/HelloBridge, PlugX, PoisonIvy, FormerFirstRat, NFlog, and NewCT. (Citation: New DragonOK)</t>
  </si>
  <si>
    <t>[Dragonfly](https://attack.mitre.org/groups/G0035) is a cyber espionage group that has been attributed to Russia's Federal Security Service (FSB) Center 16.(Citation: DOJ Russia Targeting Critical Infrastructure March 2022)(Citation: UK GOV FSB Factsheet April 2022) Active since at least 2010, [Dragonfly](https://attack.mitre.org/groups/G0035) has targeted defense and aviation companies, government entities, companies related to industrial control systems, and critical infrastructure sectors worldwide through supply chain, spearphishing, and drive-by compromise attacks.(Citation: Symantec Dragonfly)(Citation: Secureworks IRON LIBERTY July 2019)(Citation: Symantec Dragonfly Sept 2017)(Citation: Fortune Dragonfly 2.0 Sept 2017)(Citation: Gigamon Berserk Bear October 2021)(Citation: CISA AA20-296A Berserk Bear December 2020)(Citation: Symantec Dragonfly 2.0 October 2017)</t>
  </si>
  <si>
    <t>[EXOTIC LILY](https://attack.mitre.org/groups/G1011) is a financially motivated group that has been closely linked with [Wizard Spider](https://attack.mitre.org/groups/G0102) and the deployment of ransomware including [Conti](https://attack.mitre.org/software/S0575) and [Diavol](https://attack.mitre.org/software/S0659). [EXOTIC LILY](https://attack.mitre.org/groups/G1011) may be acting as an initial access broker for other malicious actors, and has targeted a wide range of industries including IT, cybersecurity, and healthcare since at least September 2021.(Citation: Google EXOTIC LILY March 2022)</t>
  </si>
  <si>
    <t>[Earth Lusca](https://attack.mitre.org/groups/G1006) is a suspected China-based cyber espionage group that has been active since at least April 2019. [Earth Lusca](https://attack.mitre.org/groups/G1006) has targeted organizations in Australia, China, Hong Kong, Mongolia, Nepal, the Philippines, Taiwan, Thailand, Vietnam, the United Arab Emirates, Nigeria, Germany, France, and the United States. Targets included government institutions, news media outlets, gambling companies, educational institutions, COVID-19 research organizations, telecommunications companies, religious movements banned in China, and cryptocurrency trading platforms; security researchers assess some [Earth Lusca](https://attack.mitre.org/groups/G1006) operations may be financially motivated.(Citation: TrendMicro EarthLusca 2022)
[Earth Lusca](https://attack.mitre.org/groups/G1006) has used malware commonly used by other Chinese threat groups, including [APT41](https://attack.mitre.org/groups/G0096) and the [Winnti Group](https://attack.mitre.org/groups/G0044) cluster, however security researchers assess [Earth Lusca](https://attack.mitre.org/groups/G1006)'s techniques and infrastructure are separate.(Citation: TrendMicro EarthLusca 2022)</t>
  </si>
  <si>
    <t>[Elderwood](https://attack.mitre.org/groups/G0066) is a suspected Chinese cyber espionage group that was reportedly responsible for the 2009 Google intrusion known as Operation Aurora. (Citation: Security Affairs Elderwood Sept 2012) The group has targeted defense organizations, supply chain manufacturers, human rights and nongovernmental organizations (NGOs), and IT service providers. (Citation: Symantec Elderwood Sept 2012) (Citation: CSM Elderwood Sept 2012)</t>
  </si>
  <si>
    <t xml:space="preserve">[Ember Bear](https://attack.mitre.org/groups/G1003) is a suspected Russian state-sponsored cyber espionage group that has been active since at least March 2021. [Ember Bear](https://attack.mitre.org/groups/G1003) has primarily focused their operations against Ukraine and Georgia, but has also targeted Western European and North American foreign ministries, pharmaceutical companies, and financial sector organizations. Security researchers assess [Ember Bear](https://attack.mitre.org/groups/G1003) likely conducted the [WhisperGate](https://attack.mitre.org/software/S0689) destructive wiper attacks against Ukraine in early 2022.(Citation: CrowdStrike Ember Bear Profile March 2022)(Citation: Mandiant UNC2589 March 2022)(Citation: Palo Alto Unit 42 OutSteel SaintBot February 2022 ) </t>
  </si>
  <si>
    <t>[Equation](https://attack.mitre.org/groups/G0020) is a sophisticated threat group that employs multiple remote access tools. The group is known to use zero-day exploits and has developed the capability to overwrite the firmware of hard disk drives. (Citation: Kaspersky Equation QA)</t>
  </si>
  <si>
    <t>[Evilnum](https://attack.mitre.org/groups/G0120) is a financially motivated threat group that has been active since at least 2018.(Citation: ESET EvilNum July 2020)</t>
  </si>
  <si>
    <t>[FIN10](https://attack.mitre.org/groups/G0051) is a financially motivated threat group that has targeted organizations in North America since at least 2013 through 2016. The group uses stolen data exfiltrated from victims to extort organizations. (Citation: FireEye FIN10 June 2017)</t>
  </si>
  <si>
    <t>G1016</t>
  </si>
  <si>
    <t>FIN13</t>
  </si>
  <si>
    <t>[FIN13](https://attack.mitre.org/groups/G1016) is a financially motivated cyber threat group that has targeted the financial, retail, and hospitality industries in Mexico and Latin America, as early as 2016. [FIN13](https://attack.mitre.org/groups/G1016) achieves its objectives by stealing intellectual property, financial data, mergers and acquisition information, or PII.(Citation: Mandiant FIN13 Aug 2022)(Citation: Sygnia Elephant Beetle Jan 2022)</t>
  </si>
  <si>
    <t>[FIN4](https://attack.mitre.org/groups/G0085) is a financially-motivated threat group that has targeted confidential information related to the public financial market, particularly regarding healthcare and pharmaceutical companies, since at least 2013.(Citation: FireEye Hacking FIN4 Dec 2014)(Citation: FireEye FIN4 Stealing Insider NOV 2014) [FIN4](https://attack.mitre.org/groups/G0085) is unique in that they do not infect victims with typical persistent malware, but rather they focus on capturing credentials authorized to access email and other non-public correspondence.(Citation: FireEye Hacking FIN4 Dec 2014)(Citation: FireEye Hacking FIN4 Video Dec 2014)</t>
  </si>
  <si>
    <t>[FIN5](https://attack.mitre.org/groups/G0053) is a financially motivated threat group that has targeted personally identifiable information and payment card information. The group has been active since at least 2008 and has targeted the restaurant, gaming, and hotel industries. The group is made up of actors who likely speak Russian. (Citation: FireEye Respond Webinar July 2017) (Citation: Mandiant FIN5 GrrCON Oct 2016) (Citation: DarkReading FireEye FIN5 Oct 2015)</t>
  </si>
  <si>
    <t>[FIN6](https://attack.mitre.org/groups/G0037) is a cyber crime group that has stolen payment card data and sold it for profit on underground marketplaces. This group has aggressively targeted and compromised point of sale (PoS) systems in the hospitality and retail sectors.(Citation: FireEye FIN6 April 2016)(Citation: FireEye FIN6 Apr 2019)</t>
  </si>
  <si>
    <t>[FIN7](https://attack.mitre.org/groups/G0046) is a financially-motivated threat group that has been active since 2013. [FIN7](https://attack.mitre.org/groups/G0046) has primarily targeted the retail, restaurant, hospitality, software, consulting, financial services, medical equipment, cloud services, media, food and beverage, transportation, and utilities industries in the U.S. A portion of [FIN7](https://attack.mitre.org/groups/G0046) was run out of a front company called Combi Security and often used point-of-sale malware for targeting efforts. Since 2020, [FIN7](https://attack.mitre.org/groups/G0046) shifted operations to a big game hunting (BGH) approach including use of [REvil](https://attack.mitre.org/software/S0496) ransomware and their own Ransomware as a Service (RaaS), Darkside. FIN7 may be linked to the [Carbanak](https://attack.mitre.org/groups/G0008) Group, but there appears to be several groups using [Carbanak](https://attack.mitre.org/software/S0030) malware and are therefore tracked separately.(Citation: FireEye FIN7 March 2017)(Citation: FireEye FIN7 April 2017)(Citation: FireEye CARBANAK June 2017)(Citation: FireEye FIN7 Aug 2018)(Citation: CrowdStrike Carbon Spider August 2021)(Citation: Mandiant FIN7 Apr 2022)</t>
  </si>
  <si>
    <t>[FIN8](https://attack.mitre.org/groups/G0061) is a financially motivated threat group that has been active since at least January 2016, and known for targeting organizations in the hospitality, retail, entertainment, insurance, technology, chemical, and financial sectors. In June 2021, security researchers detected [FIN8](https://attack.mitre.org/groups/G0061) switching from targeting point-of-sale (POS) devices to distributing a number of ransomware variants.(Citation: FireEye Obfuscation June 2017)(Citation: FireEye Fin8 May 2016)(Citation: Bitdefender Sardonic Aug 2021)(Citation: Symantec FIN8 Jul 2023)</t>
  </si>
  <si>
    <t>[Ferocious Kitten](https://attack.mitre.org/groups/G0137) is a threat group that has primarily targeted Persian-speaking individuals in Iran since at least 2015.(Citation: Kaspersky Ferocious Kitten Jun 2021)</t>
  </si>
  <si>
    <t>[Fox Kitten](https://attack.mitre.org/groups/G0117) is threat actor with a suspected nexus to the Iranian government that has been active since at least 2017 against entities in the Middle East, North Africa, Europe, Australia, and North America. [Fox Kitten](https://attack.mitre.org/groups/G0117) has targeted multiple industrial verticals including oil and gas, technology, government, defense, healthcare, manufacturing, and engineering.(Citation: ClearkSky Fox Kitten February 2020)(Citation: CrowdStrike PIONEER KITTEN August 2020)(Citation: Dragos PARISITE )(Citation: ClearSky Pay2Kitten December 2020)</t>
  </si>
  <si>
    <t>[GALLIUM](https://attack.mitre.org/groups/G0093) is a cyberespionage group that has been active since at least 2012, primarily targeting telecommunications companies, financial institutions, and government entities in Afghanistan, Australia, Belgium, Cambodia, Malaysia, Mozambique, the Philippines, Russia, and Vietnam. Security researchers have identified [GALLIUM](https://attack.mitre.org/groups/G0093) as a likely Chinese state-sponsored group, based in part on tools used and TTPs commonly associated with Chinese threat actors.(Citation: Cybereason Soft Cell June 2019)(Citation: Microsoft GALLIUM December 2019)(Citation: Unit 42 PingPull Jun 2022)</t>
  </si>
  <si>
    <t>[GCMAN](https://attack.mitre.org/groups/G0036) is a threat group that focuses on targeting banks for the purpose of transferring money to e-currency services. (Citation: Securelist GCMAN)</t>
  </si>
  <si>
    <t>[GOLD SOUTHFIELD](https://attack.mitre.org/groups/G0115) is a financially motivated threat group active since at least 2018 that operates the [REvil](https://attack.mitre.org/software/S0496) Ransomware-as-a Service (RaaS). [GOLD SOUTHFIELD](https://attack.mitre.org/groups/G0115) provides backend infrastructure for affiliates recruited on underground forums to perpetrate high value deployments. By early 2020, [GOLD SOUTHFIELD](https://attack.mitre.org/groups/G0115) started capitalizing on the new trend of stealing data and further extorting the victim to pay for their data to not get publicly leaked.(Citation: Secureworks REvil September 2019)(Citation: Secureworks GandCrab and REvil September 2019)(Citation: Secureworks GOLD SOUTHFIELD)(Citation: CrowdStrike Evolution of Pinchy Spider July 2021)</t>
  </si>
  <si>
    <t>[Gallmaker](https://attack.mitre.org/groups/G0084) is a cyberespionage group that has targeted victims in the Middle East and has been active since at least December 2017. The group has mainly targeted victims in the defense, military, and government sectors.(Citation: Symantec Gallmaker Oct 2018)</t>
  </si>
  <si>
    <t>[Gamaredon Group](https://attack.mitre.org/groups/G0047) is a suspected Russian cyber espionage threat group that has targeted military, NGO, judiciary, law enforcement, and non-profit organizations in Ukraine since at least 2013. The name [Gamaredon Group](https://attack.mitre.org/groups/G0047) comes from a misspelling of the word "Armageddon", which was detected in the adversary's early campaigns.(Citation: Palo Alto Gamaredon Feb 2017)(Citation: TrendMicro Gamaredon April 2020)(Citation: ESET Gamaredon June 2020)(Citation: Symantec Shuckworm January 2022)(Citation: Microsoft Actinium February 2022)
In November 2021, the Ukrainian government publicly attributed [Gamaredon Group](https://attack.mitre.org/groups/G0047) to Russia's Federal Security Service (FSB) Center 18.(Citation: Bleepingcomputer Gamardeon FSB November 2021)(Citation: Microsoft Actinium February 2022)</t>
  </si>
  <si>
    <t>[Gorgon Group](https://attack.mitre.org/groups/G0078) is a threat group consisting of members who are suspected to be Pakistan-based or have other connections to Pakistan. The group has performed a mix of criminal and targeted attacks, including campaigns against government organizations in the United Kingdom, Spain, Russia, and the United States. (Citation: Unit 42 Gorgon Group Aug 2018)</t>
  </si>
  <si>
    <t>[Group5](https://attack.mitre.org/groups/G0043) is a threat group with a suspected Iranian nexus, though this attribution is not definite. The group has targeted individuals connected to the Syrian opposition via spearphishing and watering holes, normally using Syrian and Iranian themes. [Group5](https://attack.mitre.org/groups/G0043) has used two commonly available remote access tools (RATs), [njRAT](https://attack.mitre.org/software/S0385) and [NanoCore](https://attack.mitre.org/software/S0336), as well as an Android RAT, DroidJack. (Citation: Citizen Lab Group5)</t>
  </si>
  <si>
    <t>[HAFNIUM](https://attack.mitre.org/groups/G0125) is a likely state-sponsored cyber espionage group operating out of China that has been active since at least January 2021. [HAFNIUM](https://attack.mitre.org/groups/G0125) primarily targets entities in the US across a number of industry sectors, including infectious disease researchers, law firms, higher education institutions, defense contractors, policy think tanks, and NGOs.(Citation: Microsoft HAFNIUM March 2020)(Citation: Volexity Exchange Marauder March 2021)</t>
  </si>
  <si>
    <t>[HEXANE](https://attack.mitre.org/groups/G1001) is a cyber espionage threat group that has targeted oil &amp; gas, telecommunications, aviation, and internet service provider organizations since at least 2017. Targeted companies have been located in the Middle East and Africa, including Israel, Saudi Arabia, Kuwait, Morocco, and Tunisia. [HEXANE](https://attack.mitre.org/groups/G1001)'s TTPs appear similar to [APT33](https://attack.mitre.org/groups/G0064) and [OilRig](https://attack.mitre.org/groups/G0049) but due to differences in victims and tools it is tracked as a separate entity.(Citation: Dragos Hexane)(Citation: Kaspersky Lyceum October 2021)(Citation: ClearSky Siamesekitten August 2021)(Citation: Accenture Lyceum Targets November 2021)</t>
  </si>
  <si>
    <t>[Higaisa](https://attack.mitre.org/groups/G0126) is a threat group suspected to have South Korean origins. [Higaisa](https://attack.mitre.org/groups/G0126) has targeted government, public, and trade organizations in North Korea; however, they have also carried out attacks in China, Japan, Russia, Poland, and other nations. [Higaisa](https://attack.mitre.org/groups/G0126) was first disclosed in early 2019 but is assessed to have operated as early as 2009.(Citation: Malwarebytes Higaisa 2020)(Citation: Zscaler Higaisa 2020)(Citation: PTSecurity Higaisa 2020)</t>
  </si>
  <si>
    <t>[Inception](https://attack.mitre.org/groups/G0100) is a cyber espionage group active since at least 2014. The group has targeted multiple industries and governmental entities primarily in Russia, but has also been active in the United States and throughout Europe, Asia, Africa, and the Middle East.(Citation: Unit 42 Inception November 2018)(Citation: Symantec Inception Framework March 2018)(Citation: Kaspersky Cloud Atlas December 2014)</t>
  </si>
  <si>
    <t>[IndigoZebra](https://attack.mitre.org/groups/G0136) is a suspected Chinese cyber espionage group that has been targeting Central Asian governments since at least 2014.(Citation: HackerNews IndigoZebra July 2021)(Citation: Checkpoint IndigoZebra July 2021)(Citation: Securelist APT Trends Q2 2017)</t>
  </si>
  <si>
    <t>[Indrik Spider](https://attack.mitre.org/groups/G0119) is a Russia-based cybercriminal group that has been active since at least 2014. [Indrik Spider](https://attack.mitre.org/groups/G0119) initially started with the [Dridex](https://attack.mitre.org/software/S0384) banking Trojan, and then by 2017 they began running ransomware operations using [BitPaymer](https://attack.mitre.org/software/S0570), [WastedLocker](https://attack.mitre.org/software/S0612), and Hades ransomware. Following U.S. sanctions and an indictment in 2019, [Indrik Spider](https://attack.mitre.org/groups/G0119) changed their tactics and diversified their toolset.(Citation: Crowdstrike Indrik November 2018)(Citation: Crowdstrike EvilCorp March 2021)(Citation: Treasury EvilCorp Dec 2019)</t>
  </si>
  <si>
    <t>[Ke3chang](https://attack.mitre.org/groups/G0004) is a threat group attributed to actors operating out of China. [Ke3chang](https://attack.mitre.org/groups/G0004) has targeted oil, government, diplomatic, military, and NGOs in Central and South America, the Caribbean, Europe, and North America since at least 2010.(Citation: Mandiant Operation Ke3chang November 2014)(Citation: NCC Group APT15 Alive and Strong)(Citation: APT15 Intezer June 2018)(Citation: Microsoft NICKEL December 2021)</t>
  </si>
  <si>
    <t>[Kimsuky](https://attack.mitre.org/groups/G0094) is a North Korea-based cyber espionage group that has been active since at least 2012. The group initially focused on targeting South Korean government entities, think tanks, and individuals identified as experts in various fields, and expanded its operations to include the United States, Russia, Europe, and the UN. [Kimsuky](https://attack.mitre.org/groups/G0094) has focused its intelligence collection activities on foreign policy and national security issues related to the Korean peninsula, nuclear policy, and sanctions.(Citation: EST Kimsuky April 2019)(Citation: BRI Kimsuky April 2019)(Citation: Cybereason Kimsuky November 2020)(Citation: Malwarebytes Kimsuky June 2021)(Citation: CISA AA20-301A Kimsuky)
[Kimsuky](https://attack.mitre.org/groups/G0094) was assessed to be responsible for the 2014 Korea Hydro &amp; Nuclear Power Co. compromise; other notable campaigns include Operation STOLEN PENCIL (2018), Operation Kabar Cobra (2019), and Operation Smoke Screen (2019).(Citation: Netscout Stolen Pencil Dec 2018)(Citation: EST Kimsuky SmokeScreen April 2019)(Citation: AhnLab Kimsuky Kabar Cobra Feb 2019)
North Korean group definitions are known to have significant overlap, and some security researchers report all North Korean state-sponsored cyber activity under the name [Lazarus Group](https://attack.mitre.org/groups/G0032) instead of tracking clusters or subgroups.</t>
  </si>
  <si>
    <t>[LAPSUS$](https://attack.mitre.org/groups/G1004) is cyber criminal threat group that has been active since at least mid-2021. [LAPSUS$](https://attack.mitre.org/groups/G1004) specializes in large-scale social engineering and extortion operations, including destructive attacks without the use of ransomware. The group has targeted organizations globally, including in the government, manufacturing, higher education, energy, healthcare, technology, telecommunications, and media sectors.(Citation: BBC LAPSUS Apr 2022)(Citation: MSTIC DEV-0537 Mar 2022)(Citation: UNIT 42 LAPSUS Mar 2022)</t>
  </si>
  <si>
    <t xml:space="preserve">[Lazarus Group](https://attack.mitre.org/groups/G0032) is a North Korean state-sponsored cyber threat group that has been attributed to the Reconnaissance General Bureau.(Citation: US-CERT HIDDEN COBRA June 2017)(Citation: Treasury North Korean Cyber Groups September 2019) The group has been active since at least 2009 and was reportedly responsible for the November 2014 destructive wiper attack against Sony Pictures Entertainment as part of a campaign named Operation Blockbuster by Novetta. Malware used by [Lazarus Group](https://attack.mitre.org/groups/G0032) correlates to other reported campaigns, including Operation Flame, Operation 1Mission, Operation Troy, DarkSeoul, and Ten Days of Rain. (Citation: Novetta Blockbuster)
North Korean group definitions are known to have significant overlap, and some security researchers report all North Korean state-sponsored cyber activity under the name [Lazarus Group](https://attack.mitre.org/groups/G0032) instead of tracking clusters or subgroups, such as [Andariel](https://attack.mitre.org/groups/G0138), [APT37](https://attack.mitre.org/groups/G0067), [APT38](https://attack.mitre.org/groups/G0082), and [Kimsuky](https://attack.mitre.org/groups/G0094).   </t>
  </si>
  <si>
    <t>[LazyScripter](https://attack.mitre.org/groups/G0140) is threat group that has mainly targeted the airlines industry since at least 2018, primarily using open-source toolsets.(Citation: MalwareBytes LazyScripter Feb 2021)</t>
  </si>
  <si>
    <t>[Leafminer](https://attack.mitre.org/groups/G0077) is an Iranian threat group that has targeted government organizations and business entities in the Middle East since at least early 2017. (Citation: Symantec Leafminer July 2018)</t>
  </si>
  <si>
    <t>[Leviathan](https://attack.mitre.org/groups/G0065) is a Chinese state-sponsored cyber espionage group that has been attributed to the Ministry of State Security's (MSS) Hainan State Security Department and an affiliated front company.(Citation: CISA AA21-200A APT40 July 2021) Active since at least 2009, [Leviathan](https://attack.mitre.org/groups/G0065) has targeted the following sectors: academia, aerospace/aviation, biomedical, defense industrial base, government, healthcare, manufacturing, maritime, and transportation across the US, Canada, Europe, the Middle East, and Southeast Asia.(Citation: CISA AA21-200A APT40 July 2021)(Citation: Proofpoint Leviathan Oct 2017)(Citation: FireEye Periscope March 2018)</t>
  </si>
  <si>
    <t>[Lotus Blossom](https://attack.mitre.org/groups/G0030) is a threat group that has targeted government and military organizations in Southeast Asia. (Citation: Lotus Blossom Jun 2015)</t>
  </si>
  <si>
    <t>[LuminousMoth](https://attack.mitre.org/groups/G1014) is a Chinese-speaking cyber espionage group that has been active since at least October 2020. [LuminousMoth](https://attack.mitre.org/groups/G1014) has targeted high-profile organizations, including government entities, in Myanmar, the Philippines, Thailand, and other parts of Southeast Asia. Some security researchers have concluded there is a connection between [LuminousMoth](https://attack.mitre.org/groups/G1014) and [Mustang Panda](https://attack.mitre.org/groups/G0129) based on similar targeting and TTPs, as well as network infrastructure overlaps.(Citation: Kaspersky LuminousMoth July 2021)(Citation: Bitdefender LuminousMoth July 2021)</t>
  </si>
  <si>
    <t>[Machete](https://attack.mitre.org/groups/G0095) is a suspected Spanish-speaking cyber espionage group that has been active since at least 2010. It has primarily focused its operations within Latin America, with a particular emphasis on Venezuela, but also in the US, Europe, Russia, and parts of Asia. [Machete](https://attack.mitre.org/groups/G0095) generally targets high-profile organizations such as government institutions, intelligence services, and military units, as well as telecommunications and power companies.(Citation: Cylance Machete Mar 2017)(Citation: Securelist Machete Aug 2014)(Citation: ESET Machete July 2019)(Citation: 360 Machete Sep 2020)</t>
  </si>
  <si>
    <t>[Magic Hound](https://attack.mitre.org/groups/G0059) is an Iranian-sponsored threat group that conducts long term, resource-intensive cyber espionage operations, likely on behalf of the Islamic Revolutionary Guard Corps. They have targeted European, U.S., and Middle Eastern government and military personnel, academics, journalists, and organizations such as the World Health Organization (WHO), via complex social engineering campaigns since at least 2014.(Citation: FireEye APT35 2018)(Citation: ClearSky Kittens Back 3 August 2020)(Citation: Certfa Charming Kitten January 2021)(Citation: Secureworks COBALT ILLUSION Threat Profile)(Citation: Proofpoint TA453 July2021)</t>
  </si>
  <si>
    <t>[Metador](https://attack.mitre.org/groups/G1013) is a suspected cyber espionage group that was first reported in September 2022. [Metador](https://attack.mitre.org/groups/G1013) has targeted a limited number of telecommunication companies, internet service providers, and universities in the Middle East and Africa. Security researchers named the group [Metador](https://attack.mitre.org/groups/G1013) based on the "I am meta" string in one of the group's malware samples and the expectation of Spanish-language responses from C2 servers.(Citation: SentinelLabs Metador Sept 2022)</t>
  </si>
  <si>
    <t>[Moafee](https://attack.mitre.org/groups/G0002) is a threat group that appears to operate from the Guandong Province of China. Due to overlapping TTPs, including similar custom tools, Moafee is thought to have a direct or indirect relationship with the threat group [DragonOK](https://attack.mitre.org/groups/G0017). (Citation: Haq 2014)</t>
  </si>
  <si>
    <t>[Mofang](https://attack.mitre.org/groups/G0103) is a likely China-based cyber espionage group, named for its frequent practice of imitating a victim's infrastructure. This adversary has been observed since at least May 2012 conducting focused attacks against government and critical infrastructure in Myanmar, as well as several other countries and sectors including military, automobile, and weapons industries.(Citation: FOX-IT May 2016 Mofang)</t>
  </si>
  <si>
    <t>[Molerats](https://attack.mitre.org/groups/G0021) is an Arabic-speaking, politically-motivated threat group that has been operating since 2012. The group's victims have primarily been in the Middle East, Europe, and the United States.(Citation: DustySky)(Citation: DustySky2)(Citation: Kaspersky MoleRATs April 2019)(Citation: Cybereason Molerats Dec 2020)</t>
  </si>
  <si>
    <t>[Moses Staff](https://attack.mitre.org/groups/G1009) is a suspected Iranian threat group that has primarily targeted Israeli companies since at least September 2021. [Moses Staff](https://attack.mitre.org/groups/G1009) openly stated their motivation in attacking Israeli companies is to cause damage by leaking stolen sensitive data and encrypting the victim's networks without a ransom demand.(Citation: Checkpoint MosesStaff Nov 2021) 
Security researchers assess [Moses Staff](https://attack.mitre.org/groups/G1009) is politically motivated, and has targeted government, finance, travel, energy, manufacturing, and utility companies outside of Israel as well, including those in Italy, India, Germany, Chile, Turkey, the UAE, and the US.(Citation: Cybereason StrifeWater Feb 2022)</t>
  </si>
  <si>
    <t>G1019</t>
  </si>
  <si>
    <t>MoustachedBouncer</t>
  </si>
  <si>
    <t>[MoustachedBouncer](https://attack.mitre.org/groups/G1019) is a cyberespionage group that has been active since at least 2014 targeting foreign embassies in Belarus.(Citation: MoustachedBouncer ESET August 2023)</t>
  </si>
  <si>
    <t>[MuddyWater](https://attack.mitre.org/groups/G0069) is a cyber espionage group assessed to be a subordinate element within Iran's Ministry of Intelligence and Security (MOIS).(Citation: CYBERCOM Iranian Intel Cyber January 2022) Since at least 2017, [MuddyWater](https://attack.mitre.org/groups/G0069) has targeted a range of government and private organizations across sectors, including telecommunications, local government, defense, and oil and natural gas organizations, in the Middle East, Asia, Africa, Europe, and North America.(Citation: Unit 42 MuddyWater Nov 2017)(Citation: Symantec MuddyWater Dec 2018)(Citation: ClearSky MuddyWater Nov 2018)(Citation: ClearSky MuddyWater June 2019)(Citation: Reaqta MuddyWater November 2017)(Citation: DHS CISA AA22-055A MuddyWater February 2022)(Citation: Talos MuddyWater Jan 2022)</t>
  </si>
  <si>
    <t xml:space="preserve">[Mustang Panda](https://attack.mitre.org/groups/G0129) is a China-based cyber espionage threat actor that was first observed in 2017 but may have been conducting operations since at least 2014. [Mustang Panda](https://attack.mitre.org/groups/G0129) has targeted government entities, nonprofits, religious, and other non-governmental organizations in the U.S., Europe, Mongolia, Myanmar, Pakistan, and Vietnam, among others.(Citation: Crowdstrike MUSTANG PANDA June 2018)(Citation: Anomali MUSTANG PANDA October 2019)(Citation: Secureworks BRONZE PRESIDENT December 2019) </t>
  </si>
  <si>
    <t>[NEODYMIUM](https://attack.mitre.org/groups/G0055) is an activity group that conducted a campaign in May 2016 and has heavily targeted Turkish victims. The group has demonstrated similarity to another activity group called [PROMETHIUM](https://attack.mitre.org/groups/G0056) due to overlapping victim and campaign characteristics. (Citation: Microsoft NEODYMIUM Dec 2016) (Citation: Microsoft SIR Vol 21) [NEODYMIUM](https://attack.mitre.org/groups/G0055) is reportedly associated closely with [BlackOasis](https://attack.mitre.org/groups/G0063) operations, but evidence that the group names are aliases has not been identified. (Citation: CyberScoop BlackOasis Oct 2017)</t>
  </si>
  <si>
    <t>[Naikon](https://attack.mitre.org/groups/G0019) is assessed to be a state-sponsored cyber espionage group attributed to the Chinese People’s Liberation Army’s (PLA) Chengdu Military Region Second Technical Reconnaissance Bureau (Military Unit Cover Designator 78020).(Citation: CameraShy) Active since at least 2010, [Naikon](https://attack.mitre.org/groups/G0019) has primarily conducted operations against government, military, and civil organizations in Southeast Asia, as well as against international bodies such as the United Nations Development Programme (UNDP) and the Association of Southeast Asian Nations (ASEAN).(Citation: CameraShy)(Citation: Baumgartner Naikon 2015) 
While [Naikon](https://attack.mitre.org/groups/G0019) shares some characteristics with [APT30](https://attack.mitre.org/groups/G0013), the two groups do not appear to be exact matches.(Citation: Baumgartner Golovkin Naikon 2015)</t>
  </si>
  <si>
    <t xml:space="preserve">
[Nomadic Octopus](https://attack.mitre.org/groups/G0133) is a Russian-speaking cyber espionage threat group that has primarily targeted Central Asia, including local governments, diplomatic missions, and individuals, since at least 2014. [Nomadic Octopus](https://attack.mitre.org/groups/G0133) has been observed conducting campaigns involving Android and Windows malware, mainly using the Delphi programming language, and building custom variants.(Citation: Security Affairs DustSquad Oct 2018)(Citation: Securelist Octopus Oct 2018)(Citation: ESET Nomadic Octopus 2018)</t>
  </si>
  <si>
    <t>[OilRig](https://attack.mitre.org/groups/G0049) is a suspected Iranian threat group that has targeted Middle Eastern and international victims since at least 2014. The group has targeted a variety of sectors, including financial, government, energy, chemical, and telecommunications. It appears the group carries out supply chain attacks, leveraging the trust relationship between organizations to attack their primary targets. FireEye assesses that the group works on behalf of the Iranian government based on infrastructure details that contain references to Iran, use of Iranian infrastructure, and targeting that aligns with nation-state interests.(Citation: Palo Alto OilRig April 2017)(Citation: ClearSky OilRig Jan 2017)(Citation: Palo Alto OilRig May 2016)(Citation: Palo Alto OilRig Oct 2016)(Citation: Unit42 OilRig Playbook 2023)(Citation: FireEye APT34 Dec 2017)(Citation: Unit 42 QUADAGENT July 2018)</t>
  </si>
  <si>
    <t>[Orangeworm](https://attack.mitre.org/groups/G0071) is a group that has targeted organizations in the healthcare sector in the United States, Europe, and Asia since at least 2015, likely for the purpose of corporate espionage.(Citation: Symantec Orangeworm April 2018)</t>
  </si>
  <si>
    <t>[PLATINUM](https://attack.mitre.org/groups/G0068) is an activity group that has targeted victims since at least 2009. The group has focused on targets associated with governments and related organizations in South and Southeast Asia. (Citation: Microsoft PLATINUM April 2016)</t>
  </si>
  <si>
    <t>[POLONIUM](https://attack.mitre.org/groups/G1005) is a Lebanon-based group that has primarily targeted Israeli organizations, including critical manufacturing, information technology, and defense industry companies, since at least February 2022. Security researchers assess [POLONIUM](https://attack.mitre.org/groups/G1005) has coordinated their operations with multiple actors affiliated with Iran’s Ministry of Intelligence and Security (MOIS), based on victim overlap as well as common techniques and tooling.(Citation: Microsoft POLONIUM June 2022)</t>
  </si>
  <si>
    <t>[PROMETHIUM](https://attack.mitre.org/groups/G0056) is an activity group focused on espionage that has been active since at least 2012. The group has conducted operations globally with a heavy emphasis on Turkish targets. [PROMETHIUM](https://attack.mitre.org/groups/G0056) has demonstrated similarity to another activity group called [NEODYMIUM](https://attack.mitre.org/groups/G0055) due to overlapping victim and campaign characteristics.(Citation: Microsoft NEODYMIUM Dec 2016)(Citation: Microsoft SIR Vol 21)(Citation: Talos Promethium June 2020)</t>
  </si>
  <si>
    <t>[Patchwork](https://attack.mitre.org/groups/G0040) is a cyber espionage group that was first observed in December 2015. While the group has not been definitively attributed, circumstantial evidence suggests the group may be a pro-Indian or Indian entity. [Patchwork](https://attack.mitre.org/groups/G0040) has been seen targeting industries related to diplomatic and government agencies. Much of the code used by this group was copied and pasted from online forums. [Patchwork](https://attack.mitre.org/groups/G0040) was also seen operating spearphishing campaigns targeting U.S. think tank groups in March and April of 2018.(Citation: Cymmetria Patchwork) (Citation: Symantec Patchwork)(Citation: TrendMicro Patchwork Dec 2017)(Citation: Volexity Patchwork June 2018)</t>
  </si>
  <si>
    <t>[PittyTiger](https://attack.mitre.org/groups/G0011) is a threat group believed to operate out of China that uses multiple different types of malware to maintain command and control.(Citation: Bizeul 2014)(Citation: Villeneuve 2014)</t>
  </si>
  <si>
    <t>[Poseidon Group](https://attack.mitre.org/groups/G0033) is a Portuguese-speaking threat group that has been active since at least 2005. The group has a history of using information exfiltrated from victims to blackmail victim companies into contracting the [Poseidon Group](https://attack.mitre.org/groups/G0033) as a security firm. (Citation: Kaspersky Poseidon Group)</t>
  </si>
  <si>
    <t>[Putter Panda](https://attack.mitre.org/groups/G0024) is a Chinese threat group that has been attributed to Unit 61486 of the 12th Bureau of the PLA’s 3rd General Staff Department (GSD). (Citation: CrowdStrike Putter Panda)</t>
  </si>
  <si>
    <t>[RTM](https://attack.mitre.org/groups/G0048) is a cybercriminal group that has been active since at least 2015 and is primarily interested in users of remote banking systems in Russia and neighboring countries. The group uses a Trojan by the same name ([RTM](https://attack.mitre.org/software/S0148)). (Citation: ESET RTM Feb 2017)</t>
  </si>
  <si>
    <t>[Rancor](https://attack.mitre.org/groups/G0075) is a threat group that has led targeted campaigns against the South East Asia region. [Rancor](https://attack.mitre.org/groups/G0075) uses politically-motivated lures to entice victims to open malicious documents. (Citation: Rancor Unit42 June 2018)</t>
  </si>
  <si>
    <t>[Rocke](https://attack.mitre.org/groups/G0106) is an alleged Chinese-speaking adversary whose primary objective appeared to be cryptojacking, or stealing victim system resources for the purposes of mining cryptocurrency. The name [Rocke](https://attack.mitre.org/groups/G0106) comes from the email address "rocke@live.cn" used to create the wallet which held collected cryptocurrency. Researchers have detected overlaps between [Rocke](https://attack.mitre.org/groups/G0106) and the Iron Cybercrime Group, though this attribution has not been confirmed.(Citation: Talos Rocke August 2018)</t>
  </si>
  <si>
    <t>[Sandworm Team](https://attack.mitre.org/groups/G0034) is a destructive threat group that has been attributed to Russia's General Staff Main Intelligence Directorate (GRU) Main Center for Special Technologies (GTsST) military unit 74455.(Citation: US District Court Indictment GRU Unit 74455 October 2020)(Citation: UK NCSC Olympic Attacks October 2020) This group has been active since at least 2009.(Citation: iSIGHT Sandworm 2014)(Citation: CrowdStrike VOODOO BEAR)(Citation: USDOJ Sandworm Feb 2020)(Citation: NCSC Sandworm Feb 2020)
In October 2020, the US indicted six GRU Unit 74455 officers associated with [Sandworm Team](https://attack.mitre.org/groups/G0034) for the following cyber operations: the 2015 and 2016 attacks against Ukrainian electrical companies and government organizations, the 2017 worldwide [NotPetya](https://attack.mitre.org/software/S0368) attack, targeting of the 2017 French presidential campaign, the 2018 [Olympic Destroyer](https://attack.mitre.org/software/S0365) attack against the Winter Olympic Games, the 2018 operation against the Organisation for the Prohibition of Chemical Weapons, and attacks against the country of Georgia in 2018 and 2019.(Citation: US District Court Indictment GRU Unit 74455 October 2020)(Citation: UK NCSC Olympic Attacks October 2020) Some of these were conducted with the assistance of GRU Unit 26165, which is also referred to as [APT28](https://attack.mitre.org/groups/G0007).(Citation: US District Court Indictment GRU Oct 2018)</t>
  </si>
  <si>
    <t>[Scarlet Mimic](https://attack.mitre.org/groups/G0029) is a threat group that has targeted minority rights activists. This group has not been directly linked to a government source, but the group's motivations appear to overlap with those of the Chinese government. While there is some overlap between IP addresses used by [Scarlet Mimic](https://attack.mitre.org/groups/G0029) and [Putter Panda](https://attack.mitre.org/groups/G0024), it has not been concluded that the groups are the same. (Citation: Scarlet Mimic Jan 2016)</t>
  </si>
  <si>
    <t>G1015</t>
  </si>
  <si>
    <t>Scattered Spider</t>
  </si>
  <si>
    <t>[Scattered Spider](https://attack.mitre.org/groups/G1015) is a cybercriminal group that has been active since at least 2022 targeting customer relationship management and business-process outsourcing (BPO) firms as well as  telecommunications and technology companies. During campaigns [Scattered Spider](https://attack.mitre.org/groups/G1015) has leveraged targeted social-engineering techniques and attempted to bypass popular endpoint security tools.(Citation: CrowdStrike Scattered Spider Profile)(Citation: CrowdStrike Scattered Spider BYOVD January 2023)(Citation: Crowdstrike TELCO BPO Campaign December 2022)</t>
  </si>
  <si>
    <t>[SideCopy](https://attack.mitre.org/groups/G1008) is a Pakistani threat group that has primarily targeted South Asian countries, including Indian and Afghani government personnel, since at least 2019. [SideCopy](https://attack.mitre.org/groups/G1008)'s name comes from its infection chain that tries to mimic that of [Sidewinder](https://attack.mitre.org/groups/G0121), a suspected Indian threat group.(Citation: MalwareBytes SideCopy Dec 2021)</t>
  </si>
  <si>
    <t>[Sidewinder](https://attack.mitre.org/groups/G0121) is a suspected Indian threat actor group that has been active since at least 2012. They have been observed targeting government, military, and business entities throughout Asia, primarily focusing on Pakistan, China, Nepal, and Afghanistan.(Citation: ATT Sidewinder January 2021)(Citation: Securelist APT Trends April 2018)(Citation: Cyble Sidewinder September 2020)</t>
  </si>
  <si>
    <t xml:space="preserve">[Silence](https://attack.mitre.org/groups/G0091) is a financially motivated threat actor targeting financial institutions in different countries. The group was first seen in June 2016. Their main targets reside in Russia, Ukraine, Belarus, Azerbaijan, Poland and Kazakhstan. They compromised various banking systems, including the Russian Central Bank's Automated Workstation Client, ATMs, and card processing.(Citation: Cyber Forensicator Silence Jan 2019)(Citation: SecureList Silence Nov 2017) </t>
  </si>
  <si>
    <t>[Silent Librarian](https://attack.mitre.org/groups/G0122) is a group that has targeted research and proprietary data at universities, government agencies, and private sector companies worldwide since at least 2013. Members of  [Silent Librarian](https://attack.mitre.org/groups/G0122) are known to have been affiliated with the Iran-based Mabna Institute which has conducted cyber intrusions at the behest of the government of Iran, specifically the Islamic Revolutionary Guard Corps (IRGC).(Citation: DOJ Iran Indictments March 2018)(Citation: Phish Labs Silent Librarian)(Citation: Malwarebytes Silent Librarian October 2020)</t>
  </si>
  <si>
    <t>[SilverTerrier](https://attack.mitre.org/groups/G0083) is a Nigerian threat group that has been seen active since 2014. [SilverTerrier](https://attack.mitre.org/groups/G0083) mainly targets organizations in high technology, higher education, and manufacturing.(Citation: Unit42 SilverTerrier 2018)(Citation: Unit42 SilverTerrier 2016)</t>
  </si>
  <si>
    <t>[Sowbug](https://attack.mitre.org/groups/G0054) is a threat group that has conducted targeted attacks against organizations in South America and Southeast Asia, particularly government entities, since at least 2015. (Citation: Symantec Sowbug Nov 2017)</t>
  </si>
  <si>
    <t>[Stealth Falcon](https://attack.mitre.org/groups/G0038) is a threat group that has conducted targeted spyware attacks against Emirati journalists, activists, and dissidents since at least 2012. Circumstantial evidence suggests there could be a link between this group and the United Arab Emirates (UAE) government, but that has not been confirmed. (Citation: Citizen Lab Stealth Falcon May 2016)</t>
  </si>
  <si>
    <t>[Strider](https://attack.mitre.org/groups/G0041) is a threat group that has been active since at least 2011 and has targeted victims in Russia, China, Sweden, Belgium, Iran, and Rwanda.(Citation: Symantec Strider Blog)(Citation: Kaspersky ProjectSauron Blog)</t>
  </si>
  <si>
    <t>[Suckfly](https://attack.mitre.org/groups/G0039) is a China-based threat group that has been active since at least 2014. (Citation: Symantec Suckfly March 2016)</t>
  </si>
  <si>
    <t>G1018</t>
  </si>
  <si>
    <t>TA2541</t>
  </si>
  <si>
    <t>[TA2541](https://attack.mitre.org/groups/G1018) is a cybercriminal group that has been targeting the aviation, aerospace, transportation, manufacturing, and defense industries since at least 2017. [TA2541](https://attack.mitre.org/groups/G1018) campaigns are typically high volume and involve the use of commodity remote access tools obfuscated by crypters and themes related to aviation, transportation, and travel.(Citation: Proofpoint TA2541 February 2022)(Citation: Cisco Operation Layover September 2021)</t>
  </si>
  <si>
    <t>[TA459](https://attack.mitre.org/groups/G0062) is a threat group believed to operate out of China that has targeted countries including Russia, Belarus, Mongolia, and others. (Citation: Proofpoint TA459 April 2017)</t>
  </si>
  <si>
    <t>[TA505](https://attack.mitre.org/groups/G0092) is a cyber criminal group that has been active since at least 2014. [TA505](https://attack.mitre.org/groups/G0092) is known for frequently changing malware, driving global trends in criminal malware distribution, and ransomware campaigns involving [Clop](https://attack.mitre.org/software/S0611).(Citation: Proofpoint TA505 Sep 2017)(Citation: Proofpoint TA505 June 2018)(Citation: Proofpoint TA505 Jan 2019)(Citation: NCC Group TA505)(Citation: Korean FSI TA505 2020)</t>
  </si>
  <si>
    <t>[TA551](https://attack.mitre.org/groups/G0127) is a financially-motivated threat group that has been active since at least 2018. (Citation: Secureworks GOLD CABIN) The group has primarily targeted English, German, Italian, and Japanese speakers through email-based malware distribution campaigns. (Citation: Unit 42 TA551 Jan 2021)</t>
  </si>
  <si>
    <t>[TEMP.Veles](https://attack.mitre.org/groups/G0088) is a Russia-based threat group that has targeted critical infrastructure. The group has been observed utilizing [TRITON](https://attack.mitre.org/software/S0609), a malware framework designed to manipulate industrial safety systems.(Citation: FireEye TRITON 2019)(Citation: FireEye TEMP.Veles 2018)(Citation: FireEye TEMP.Veles JSON April 2019)</t>
  </si>
  <si>
    <t>[TeamTNT](https://attack.mitre.org/groups/G0139) is a threat group that has primarily targeted cloud and containerized environments. The group as been active since at least October 2019 and has mainly focused its efforts on leveraging cloud and container resources to deploy cryptocurrency miners in victim environments.(Citation: Palo Alto Black-T October 2020)(Citation: Lacework TeamTNT May 2021)(Citation: Intezer TeamTNT September 2020)(Citation: Cado Security TeamTNT Worm August 2020)(Citation: Unit 42 Hildegard Malware)(Citation: Trend Micro TeamTNT)(Citation: ATT TeamTNT Chimaera September 2020)(Citation: Aqua TeamTNT August 2020)(Citation: Intezer TeamTNT Explosion September 2021)</t>
  </si>
  <si>
    <t>[The White Company](https://attack.mitre.org/groups/G0089) is a likely state-sponsored threat actor with advanced capabilities. From 2017 through 2018, the group led an espionage campaign called Operation Shaheen targeting government and military organizations in Pakistan.(Citation: Cylance Shaheen Nov 2018)</t>
  </si>
  <si>
    <t>[Threat Group-1314](https://attack.mitre.org/groups/G0028) is an unattributed threat group that has used compromised credentials to log into a victim's remote access infrastructure. (Citation: Dell TG-1314)</t>
  </si>
  <si>
    <t>[Threat Group-3390](https://attack.mitre.org/groups/G0027) is a Chinese threat group that has extensively used strategic Web compromises to target victims.(Citation: Dell TG-3390) The group has been active since at least 2010 and has targeted organizations in the aerospace, government, defense, technology, energy, manufacturing and gambling/betting sectors.(Citation: SecureWorks BRONZE UNION June 2017)(Citation: Securelist LuckyMouse June 2018)(Citation: Trend Micro DRBControl February 2020)</t>
  </si>
  <si>
    <t>[Thrip](https://attack.mitre.org/groups/G0076) is an espionage group that has targeted satellite communications, telecoms, and defense contractor companies in the U.S. and Southeast Asia. The group uses custom malware as well as "living off the land" techniques. (Citation: Symantec Thrip June 2018)</t>
  </si>
  <si>
    <t>[Tonto Team](https://attack.mitre.org/groups/G0131) is a suspected Chinese state-sponsored cyber espionage threat group that has primarily targeted South Korea, Japan, Taiwan, and the United States since at least 2009; by 2020 they expanded operations to include other Asian as well as Eastern European countries. [Tonto Team](https://attack.mitre.org/groups/G0131) has targeted government, military, energy, mining, financial, education, healthcare, and technology organizations, including through the Heartbeat Campaign (2009-2012) and Operation Bitter Biscuit (2017).(Citation: Kaspersky CactusPete Aug 2020)(Citation: ESET Exchange Mar 2021)(Citation: FireEye Chinese Espionage October 2019)(Citation: ARS Technica China Hack SK April 2017)(Citation: Trend Micro HeartBeat Campaign January 2013)(Citation: Talos Bisonal 10 Years March 2020)</t>
  </si>
  <si>
    <t>[Transparent Tribe](https://attack.mitre.org/groups/G0134) is a suspected Pakistan-based threat group that has been active since at least 2013, primarily targeting diplomatic, defense, and research organizations in India and Afghanistan.(Citation: Proofpoint Operation Transparent Tribe March 2016)(Citation: Kaspersky Transparent Tribe August 2020)(Citation: Talos Transparent Tribe May 2021)</t>
  </si>
  <si>
    <t>[Tropic Trooper](https://attack.mitre.org/groups/G0081) is an unaffiliated threat group that has led targeted campaigns against targets in Taiwan, the Philippines, and Hong Kong. [Tropic Trooper](https://attack.mitre.org/groups/G0081) focuses on targeting government, healthcare, transportation, and high-tech industries and has been active since 2011.(Citation: TrendMicro Tropic Trooper Mar 2018)(Citation: Unit 42 Tropic Trooper Nov 2016)(Citation: TrendMicro Tropic Trooper May 2020)</t>
  </si>
  <si>
    <t>[Turla](https://attack.mitre.org/groups/G0010) is a cyber espionage threat group that has been attributed to Russia's Federal Security Service (FSB).  They have compromised victims in over 50 countries since at least 2004, spanning a range of industries including government, embassies, military, education, research and pharmaceutical companies. [Turla](https://attack.mitre.org/groups/G0010) is known for conducting watering hole and spearphishing campaigns, and leveraging in-house tools and malware, such as [Uroburos](https://attack.mitre.org/software/S0022).(Citation: Kaspersky Turla)(Citation: ESET Gazer Aug 2017)(Citation: CrowdStrike VENOMOUS BEAR)(Citation: ESET Turla Mosquito Jan 2018)(Citation: Joint Cybersecurity Advisory AA23-129A Snake Malware May 2023)</t>
  </si>
  <si>
    <t>[Volatile Cedar](https://attack.mitre.org/groups/G0123) is a Lebanese threat group that has targeted individuals, companies, and institutions worldwide. [Volatile Cedar](https://attack.mitre.org/groups/G0123) has been operating since 2012 and is motivated by political and ideological interests.(Citation: CheckPoint Volatile Cedar March 2015)(Citation: ClearSky Lebanese Cedar Jan 2021)</t>
  </si>
  <si>
    <t>G1017</t>
  </si>
  <si>
    <t>Volt Typhoon</t>
  </si>
  <si>
    <t>[Volt Typhoon](https://attack.mitre.org/groups/G1017) is a People's Republic of China (PRC) state-sponsored actor that has been active since at least 2021. [Volt Typhoon](https://attack.mitre.org/groups/G1017) typically focuses on espionage and information gathering and has targeted critical infrastructure organizations in the US including Guam. [Volt Typhoon](https://attack.mitre.org/groups/G1017) has emphasized stealth in operations using web shells, living-off-the-land (LOTL) binaries, hands on keyboard activities, and stolen credentials.(Citation: Microsoft Volt Typhoon May 2023)(Citation: Joint Cybersecurity Advisory Volt Typhoon June 2023)(Citation: Secureworks BRONZE SILHOUETTE May 2023)</t>
  </si>
  <si>
    <t>[WIRTE](https://attack.mitre.org/groups/G0090) is a threat group that has been active since at least August 2018. [WIRTE](https://attack.mitre.org/groups/G0090) has targeted government, diplomatic, financial, military, legal, and technology organizations in the Middle East and Europe.(Citation: Lab52 WIRTE Apr 2019)(Citation: Kaspersky WIRTE November 2021)</t>
  </si>
  <si>
    <t>[Whitefly](https://attack.mitre.org/groups/G0107) is a cyber espionage group that has been operating since at least 2017. The group has targeted organizations based mostly in Singapore across a wide variety of sectors, and is primarily interested in stealing large amounts of sensitive information. The group has been linked to an attack against Singapore’s largest public health organization, SingHealth.(Citation: Symantec Whitefly March 2019)</t>
  </si>
  <si>
    <t>The [Windigo](https://attack.mitre.org/groups/G0124) group has been operating since at least 2011, compromising thousands of Linux and Unix servers using the [Ebury](https://attack.mitre.org/software/S0377) SSH backdoor to create a spam botnet. Despite law enforcement intervention against the creators, [Windigo](https://attack.mitre.org/groups/G0124) operators continued updating [Ebury](https://attack.mitre.org/software/S0377) through 2019.(Citation: ESET Windigo Mar 2014)(Citation: CERN Windigo June 2019)</t>
  </si>
  <si>
    <t>[Windshift](https://attack.mitre.org/groups/G0112) is a threat group that has been active since at least 2017, targeting specific individuals for surveillance in government departments and critical infrastructure across the Middle East.(Citation: SANS Windshift August 2018)(Citation: objective-see windtail1 dec 2018)(Citation: objective-see windtail2 jan 2019)</t>
  </si>
  <si>
    <t>[Winnti Group](https://attack.mitre.org/groups/G0044) is a threat group with Chinese origins that has been active since at least 2010. The group has heavily targeted the gaming industry, but it has also expanded the scope of its targeting.(Citation: Kaspersky Winnti April 2013)(Citation: Kaspersky Winnti June 2015)(Citation: Novetta Winnti April 2015) Some reporting suggests a number of other groups, including [Axiom](https://attack.mitre.org/groups/G0001), [APT17](https://attack.mitre.org/groups/G0025), and [Ke3chang](https://attack.mitre.org/groups/G0004), are closely linked to [Winnti Group](https://attack.mitre.org/groups/G0044).(Citation: 401 TRG Winnti Umbrella May 2018)</t>
  </si>
  <si>
    <t>[Wizard Spider](https://attack.mitre.org/groups/G0102) is a Russia-based financially motivated threat group originally known for the creation and deployment of [TrickBot](https://attack.mitre.org/software/S0266) since at least 2016. [Wizard Spider](https://attack.mitre.org/groups/G0102) possesses a diverse aresenal of tools and has conducted ransomware campaigns against a variety of organizations, ranging from major corporations to hospitals.(Citation: CrowdStrike Ryuk January 2019)(Citation: DHS/CISA Ransomware Targeting Healthcare October 2020)(Citation: CrowdStrike Wizard Spider October 2020)</t>
  </si>
  <si>
    <t>[ZIRCONIUM](https://attack.mitre.org/groups/G0128) is a threat group operating out of China, active since at least 2017, that has targeted individuals associated with the 2020 US presidential election and prominent leaders in the international affairs community.(Citation: Microsoft Targeting Elections September 2020)(Citation: Check Point APT31 February 2021)</t>
  </si>
  <si>
    <t>[admin@338](https://attack.mitre.org/groups/G0018) is a China-based cyber threat group. It has previously used newsworthy events as lures to deliver malware and has primarily targeted organizations involved in financial, economic, and trade policy, typically using publicly available RATs such as [PoisonIvy](https://attack.mitre.org/software/S0012), as well as some non-public backdoors. (Citation: FireEye admin@338)</t>
  </si>
  <si>
    <t>[menuPass](https://attack.mitre.org/groups/G0045) is a threat group that has been active since at least 2006. Individual members of [menuPass](https://attack.mitre.org/groups/G0045) are known to have acted in association with the Chinese Ministry of State Security's (MSS) Tianjin State Security Bureau and worked for the Huaying Haitai Science and Technology Development Company.(Citation: DOJ APT10 Dec 2018)(Citation: District Court of NY APT10 Indictment December 2018)
[menuPass](https://attack.mitre.org/groups/G0045) has targeted healthcare, defense, aerospace, finance, maritime, biotechnology, energy, and government sectors globally, with an emphasis on Japanese organizations. In 2016 and 2017, the group is known to have targeted managed IT service providers (MSPs), manufacturing and mining companies, and a university.(Citation: Palo Alto menuPass Feb 2017)(Citation: Crowdstrike CrowdCast Oct 2013)(Citation: FireEye Poison Ivy)(Citation: PWC Cloud Hopper April 2017)(Citation: FireEye APT10 April 2017)(Citation: DOJ APT10 Dec 2018)(Citation: District Court of NY APT10 Indictment December 2018)</t>
  </si>
  <si>
    <t>T1560.001,T1119,T1005,T1583.001,T1584.001,T1585.002,T1003.001,T1087.001,T1114.001,T1588.001,T1036.005,T1135,T1550.002,T1057,T1021.001,T1114.002,T1566.001,T1566.002,T1016,T1049,T1007,T1588.002,T1059.003</t>
  </si>
  <si>
    <t>T1098.002,T1550.001,T1560,T1560.001,T1119,T1102.002,T1542.003,T1110,T1070.001,T1078.004,T1092,T1546.015,T1589.001,T1030,T1213,T1005,T1039,T1025,T1140,T1583.001,T1189,T1559.002,T1586.002,T1048.002,T1567,T1190,T1203,T1211,T1068,T1210,T1090.002,T1133,T1070.004,T1083,T1564.001,T1564.003,T1105,T1001.001,T1056.001,T1003.001,T1074.001,T1037.001,T1071.003,T1204.002,T1204.001,T1036,T1036.005,T1090.003,T1003.003,T1498,T1040,T1003,T1027,T1137.002,T1550.002,T1110.001,T1110.003,T1120,T1598,T1059.001,T1057,T1547.001,T1074.002,T1114.002,T1091,T1014,T1218.011,T1021.002,T1113,T1213.002,T1566.001,T1566.002,T1598.003,T1528,T1573.001,T1221,T1070.006,T1134.001,T1588.002,T1199,T1078,T1595.002,T1071.001,T1583.006,T1505.003,T1059.003</t>
  </si>
  <si>
    <t>T1546.008,T1098.002,T1027.001,T1037,T1548.002,T1059.009,T1087.004,T1136.003,T1586.003,T1078.004,T1651,T1021.007,T1005,T1098.005,T1587.003,T1562.001,T1090.004,T1568,T1586.002,T1573,T1190,T1203,T1068,T1133,T1070.004,T1027.006,T1556.007,T1105,T1016.001,T1003.004,T1204.002,T1204.001,T1587.001,T1553.005,T1036.005,T1218.005,T1621,T1090.003,T1550.003,T1110.001,T1110.003,T1059.001,T1059.006,T1037.004,T1547.001,T1114.002,T1053.005,T1003.002,T1027.002,T1566.001,T1566.002,T1566.003,T1649,T1070.006,T1588.002,T1199,T1078,T1595.002,T1583.006,T1505.003,T1047,T1546.003</t>
  </si>
  <si>
    <t>T1098,T1560,T1110,T1591.002,T1070.001,T1059,T1195.002,T1005,T1562.004,T1087.002,T1069.002,T1583.001,T1189,T1608.004,T1190,T1203,T1210,T1133,T1070.004,T1071.002,T1083,T1187,T1564.002,T1105,T1003.004,T1136.001,T1074.001,T1204.002,T1036,T1112,T1003.003,T1135,T1110.002,T1059.001,T1059.006,T1012,T1547.001,T1021.001,T1114.002,T1018,T1053.005,T1113,T1003.002,T1584.004,T1566.001,T1598.002,T1598.003,T1016,T1033,T1221,T1588.002,T1078,T1583.003,T1595.002,T1505.003,T1059.003</t>
  </si>
  <si>
    <t>T1560.001,T1548.002,T1003.006,T1574.002,T1140,T1482,T1583.001,T1189,T1567.002,T1190,T1210,T1059.007,T1003.001,T1204.002,T1204.001,T1588.001,T1036.005,T1112,T1218.005,T1027,T1059.001,T1547.012,T1057,T1090,T1059.006,T1018,T1098.004,T1053,T1583.004,T1584.004,T1566.002,T1027.003,T1016,T1049,T1033,T1007,T1588.002,T1608.001,T1059.005,T1595.002,T1583.006,T1584.006,T1047,T1543.003</t>
  </si>
  <si>
    <t>T1087,T1098,T1560.001,T1552.001,T1574.002,T1565,T1005,T1078.001,T1140,T1087.002,T1190,T1133,T1083,T1657,T1589,T1564.001,T1105,T1090.001,T1016.001,T1056.001,T1003.001,T1136.001,T1074.001,T1134.003,T1587.001,T1036.004,T1036,T1036.005,T1556,T1003.003,T1046,T1135,T1590.004,T1550.002,T1069,T1059.001,T1572,T1547.001,T1021.001,T1021.002,T1021.004,T1053.005,T1003.002,T1082,T1016,T1049,T1588.002,T1059.005,T1071.001,T1505.003,T1059.003,T1047,T1021.006</t>
  </si>
  <si>
    <t>T1546.011,T1102.002,T1027.001,T1553.002,T1027.010,T1059,T1195.002,T1071.004,T1486,T1005,T1069.002,T1583.001,T1608.004,T1559.002,T1567.002,T1210,T1008,T1105,T1059.007,T1558.003,T1204.002,T1204.001,T1587.001,T1036.004,T1036.005,T1218.005,T1571,T1059.001,T1547.001,T1219,T1021.001,T1091,T1218.011,T1021.004,T1053.005,T1113,T1566.001,T1566.002,T1033,T1588.002,T1608.001,T1497.002,T1021.005,T1078,T1125,T1059.005,T1583.006,T1059.003,T1047,T1543.003</t>
  </si>
  <si>
    <t>T1560.001,T1573.002,T1055.004,T1070.001,T1588.003,T1027.010,T1486,T1482,T1048.003,T1068,T1070.004,T1105,T1016.001,T1003.001,T1204.002,T1204.001,T1112,T1059.001,T1074.002,T1021.001,T1018,T1021.002,T1053.005,T1518.001,T1566.001,T1566.002,T1082,T1033,T1134.001,T1588.002,T1078,T1071.001,T1102,T1059.003,T1047,T1546.003</t>
  </si>
  <si>
    <t>T1070.001,T1136,T1486,T1562.001,T1078.002,T1585.002,T1484.001,T1105,T1059.007,T1003.001,T1074.001,T1204.002,T1587.001,T1036.005,T1059.001,T1018,T1584.004,T1489,T1007,T1059.003,T1047</t>
  </si>
  <si>
    <t>T1098,T1557,T1560.003,T1560.001,T1102.002,T1176,T1546.001,T1553.002,T1552.001,T1555.003,T1005,T1140,T1587,T1562.004,T1562.001,T1583.001,T1584.001,T1586.002,T1585.002,T1589.002,T1114.003,T1589.003,T1041,T1567.002,T1190,T1588.005,T1133,T1070.004,T1071.002,T1083,T1591,T1564.002,T1564.003,T1105,T1534,T1059.007,T1056.001,T1003.001,T1136.001,T1078.003,T1074.001,T1071.003,T1204.002,T1204.001,T1587.001,T1036.004,T1036,T1036.005,T1112,T1218.005,T1111,T1040,T1027,T1550.002,T1059.001,T1057,T1055.012,T1055,T1059.006,T1012,T1547.001,T1218.010,T1219,T1021.001,T1114.002,T1218.011,T1053.005,T1593.002,T1594,T1518.001,T1583.004,T1593.001,T1585.001,T1027.002,T1566.001,T1566.002,T1598.003,T1082,T1016,T1007,T1070.006,T1588.002,T1608.001,T1059.005,T1071.001,T1583.006,T1505.003,T1059.003,T1543.003</t>
  </si>
  <si>
    <t>T1531,T1098.003,T1591.002,T1552.008,T1136.003,T1078.004,T1593.003,T1213.003,T1213.001,T1578.002,T1589.001,T1555.003,T1003.006,T1584.002,T1485,T1213,T1005,T1578.003,T1087.002,T1069.002,T1586.002,T1589.002,T1114.003,T1068,T1133,T1589,T1591.004,T1656,T1588.001,T1111,T1621,T1003.003,T1555.005,T1090,T1597.002,T1489,T1213.002,T1598.004,T1588.002,T1199,T1204,T1078,T1583.003</t>
  </si>
  <si>
    <t>T1560,T1197,T1027.001,T1553.002,T1589.001,T1140,T1583.001,T1189,T1559.002,T1055.001,T1586.002,T1585.002,T1041,T1567.002,T1203,T1133,T1105,T1534,T1003.001,T1074.001,T1204.002,T1204.001,T1090.003,T1003,T1027,T1102.003,T1059.001,T1572,T1547.001,T1218.010,T1074.002,T1021.001,T1021.004,T1547.009,T1586.001,T1585.001,T1566.001,T1566.002,T1027.003,T1078,T1059.005,T1505.003,T1047,T1546.003</t>
  </si>
  <si>
    <t>T1557.002,T1560,T1553.002,T1574.002,T1030,T1005,T1588.004,T1608.004,T1041,T1567.002,T1083,T1564.001,T1105,T1608.005,T1204.001,T1587.001,T1588.001,T1036.005,T1112,T1547.001,T1091,T1053.005,T1566.002,T1539,T1033,T1588.002,T1608.001,T1071.001</t>
  </si>
  <si>
    <t>T1098,T1098.002,T1071,T1560.001,T1102.002,T1070.003,T1027.010,T1589.001,T1486,T1005,T1078.001,T1591.001,T1562.002,T1562.004,T1562.001,T1078.002,T1482,T1583.001,T1584.001,T1189,T1087.003,T1586.002,T1585.002,T1589.002,T1114,T1573,T1567,T1190,T1070.004,T1083,T1589,T1564.003,T1590.005,T1562,T1105,T1016.001,T1056.001,T1003.001,T1570,T1136.001,T1114.001,T1204.002,T1204.001,T1036.004,T1036.005,T1112,T1046,T1571,T1027,T1059.001,T1057,T1572,T1090,T1547.001,T1021.001,T1114.002,T1018,T1218.011,T1053.005,T1113,T1585.001,T1592.002,T1566.002,T1598.003,T1566.003,T1082,T1016,T1049,T1033,T1588.002,T1059.005,T1595.002,T1071.001,T1583.006,T1505.003,T1016.002,T1059.003,T1047</t>
  </si>
  <si>
    <t>T1659,T1068,T1059.007,T1059.001,T1090,T1074.002,T1113,T1027.002</t>
  </si>
  <si>
    <t>T1102.002,T1584.005,T1591.002,T1027.010,T1195.002,T1555.003,T1485,T1486,T1005,T1140,T1561.002,T1087.002,T1078.002,T1590.001,T1583.001,T1087.003,T1585.002,T1589.002,T1589.003,T1499,T1041,T1203,T1491.002,T1133,T1070.004,T1083,T1105,T1056.001,T1003.001,T1570,T1204.002,T1204.001,T1587.001,T1036.005,T1003.003,T1040,T1571,T1027,T1059.001,T1090,T1219,T1018,T1218.011,T1021.002,T1593,T1594,T1583.004,T1585.001,T1592.002,T1072,T1566.001,T1566.002,T1598.003,T1132.001,T1082,T1049,T1033,T1588.002,T1199,T1078,T1059.005,T1588.006,T1595.002,T1071.001,T1505.003,T1047</t>
  </si>
  <si>
    <t>T1553.002,T1068,T1133,T1621,T1598</t>
  </si>
  <si>
    <t>T1574.002,T1584.001,T1105,T1204.002,T1036.005,T1218.005,T1106,T1518.001,T1518,T1566.001,T1598.002,T1082,T1614,T1016,T1608.001,T1059.005</t>
  </si>
  <si>
    <t>T1119,T1020,T1027.010,T1574.002,T1559.002,T1203,T1083,T1105,T1059.007,T1074.001,T1204.002,T1204.001,T1036.005,T1218.005,T1027,T1059.001,T1057,T1547.001,T1518.001,T1518,T1566.001,T1598.002,T1566.002,T1598.003,T1082,T1016,T1033,T1124,T1059.005,T1071.001</t>
  </si>
  <si>
    <t>T1071.002,T1657,T1071.003,T1071.001</t>
  </si>
  <si>
    <t>T1573.002,T1562.001,T1583.001,T1568,T1105,T1016.001,T1204.002,T1204.001,T1588.001,T1036.005,T1218.005,T1027,T1059.001,T1055.012,T1055,T1547.001,T1053.005,T1518.001,T1027.002,T1566.001,T1566.002,T1082,T1588.002,T1608.001,T1059.005,T1583.006,T1047</t>
  </si>
  <si>
    <t>T1560.001,T1102.002,T1110,T1553.006,T1027.010,T1134.002,T1213,T1005,T1025,T1140,T1562.001,T1087.002,T1069.002,T1189,T1055.001,T1567.002,T1068,T1083,T1027.011,T1615,T1027.005,T1105,T1090.001,T1016.001,T1059.007,T1570,T1087.001,T1078.003,T1069.001,T1071.003,T1204.001,T1587.001,T1588.001,T1112,T1106,T1201,T1120,T1059.001,T1546.013,T1057,T1055,T1090,T1059.006,T1012,T1547.001,T1018,T1021.002,T1518.001,T1584.004,T1566.002,T1082,T1016,T1049,T1007,T1124,T1588.002,T1584.003,T1059.005,T1071.001,T1102,T1583.006,T1584.006,T1059.003,T1555.004,T1546.003,T1547.004</t>
  </si>
  <si>
    <t>T1560.001,T1584.005,T1070.007,T1555,T1074,T1005,T1087.002,T1078.002,T1069.002,T1190,T1070.004,T1090.001,T1003.001,T1570,T1074.001,T1069.001,T1654,T1036.008,T1036.005,T1003.003,T1059.001,T1057,T1090,T1012,T1018,T1584.004,T1518,T1573.001,T1497.001,T1082,T1016,T1049,T1033,T1588.002,T1505.003,T1059.003,T1047</t>
  </si>
  <si>
    <t>T1560.001,T1197,T1553.002,T1588.003,T1027.010,T1074,T1005,T1562.001,T1087.002,T1136.002,T1078.002,T1055.001,T1585.002,T1041,T1048.003,T1567.002,T1210,T1133,T1070.004,T1552.006,T1105,T1490,T1558.003,T1557.001,T1003.001,T1570,T1136.001,T1074.001,T1204.002,T1204.001,T1036.004,T1112,T1003.003,T1135,T1550.002,T1059.001,T1055,T1547.001,T1021.001,T1021,T1018,T1218.011,T1021.002,T1053.005,T1003.002,T1518.001,T1569.002,T1489,T1518,T1566.001,T1566.002,T1082,T1016,T1033,T1588.002,T1078,T1071.001,T1059.003,T1555.004,T1222.001,T1047,T1021.006,T1543.003,T1547.004</t>
  </si>
  <si>
    <t>2015 Ukraine Electric Power Attack</t>
  </si>
  <si>
    <t>[2015 Ukraine Electric Power Attack](https://attack.mitre.org/campaigns/C0028) was a [Sandworm Team](https://attack.mitre.org/groups/G0034) campaign during which they used [BlackEnergy](https://attack.mitre.org/software/S0089) (specifically BlackEnergy3) and [KillDisk](https://attack.mitre.org/software/S0607) to target and disrupt transmission and distribution substations within the Ukrainian power grid. This campaign was the first major public attack conducted against the Ukrainian power grid by Sandworm Team.</t>
  </si>
  <si>
    <t>https://attack.mitre.org/campaigns/C0028</t>
  </si>
  <si>
    <t>T1562.001,T1136.002,T1133,T1070.004,T1105,T1056.001,T1570,T1204.002,T1112,T1040,T1055,T1018,T1218.011,T1566.001,T1078,T1059.005,T1071.001</t>
  </si>
  <si>
    <t>BlackEnergy,KillDisk</t>
  </si>
  <si>
    <t>SUGARDUMP,SUGARUSH</t>
  </si>
  <si>
    <t>AdFind,Bazar,Cobalt Strike,Conti,Rclone</t>
  </si>
  <si>
    <t>Cobalt Strike,DEADEYE,KEYPLUG,Mimikatz,Ping,dsquery</t>
  </si>
  <si>
    <t>AvosLocker,Cobalt Strike,Mimikatz,Ping,Sliver,netsh</t>
  </si>
  <si>
    <t>T1573.002,T1027.010,T1140,T1583.001,T1584.001,T1027.009,T1105,T1204.001,T1095,T1059.001,T1218.011,T1566.002,T1588.002,T1608.001,T1071.001</t>
  </si>
  <si>
    <t>C0026</t>
  </si>
  <si>
    <t>[C0026](https://attack.mitre.org/campaigns/C0026) was a campaign identified in September 2022 that included the selective distribution of [KOPILUWAK](https://attack.mitre.org/software/S1075) and [QUIETCANARY](https://attack.mitre.org/software/S1076) malware to previous [ANDROMEDA](https://attack.mitre.org/software/S1074) malware victims in Ukraine through re-registered [ANDROMEDA](https://attack.mitre.org/software/S1074) C2 domains. Several tools and tactics used during [C0026](https://attack.mitre.org/campaigns/C0026) were consistent with historic [Turla](https://attack.mitre.org/groups/G0010) operations.(Citation: Mandiant Suspected Turla Campaign February 2023)</t>
  </si>
  <si>
    <t>https://attack.mitre.org/campaigns/C0026</t>
  </si>
  <si>
    <t>T1560.001,T1030,T1005,T1583.001,T1568,T1105</t>
  </si>
  <si>
    <t>ANDROMEDA,Arp,KOPILUWAK,Net,QUIETCANARY,netstat</t>
  </si>
  <si>
    <t>C0027</t>
  </si>
  <si>
    <t xml:space="preserve">[C0027](https://attack.mitre.org/campaigns/C0027) was a financially-motivated campaign linked to [Scattered Spider](https://attack.mitre.org/groups/G1015) that targeted telecommunications and business process outsourcing (BPO) companies from at least June through December of 2022. During [C0027](https://attack.mitre.org/campaigns/C0027) [Scattered Spider](https://attack.mitre.org/groups/G1015) used various forms of social engineering, performed SIM swapping, and attempted to leverage access from victim environments to mobile carrier networks.(Citation: Crowdstrike TELCO BPO Campaign December 2022)
</t>
  </si>
  <si>
    <t>https://attack.mitre.org/campaigns/C0027</t>
  </si>
  <si>
    <t>T1098.001,T1098.003,T1087.004,T1078.004,T1069.003,T1021.007,T1578.002,T1589.001,T1003.006,T1530,T1098.005,T1087.003,T1190,T1133,T1656,T1105,T1621,T1046,T1572,T1090,T1219,T1213.002,T1598.001,T1598.004,T1566.004,T1588.002,T1102,T1047</t>
  </si>
  <si>
    <t>Impacket</t>
  </si>
  <si>
    <t>CostaBricks,PS1,PowerSploit,PsExec,SombRAT,Tor</t>
  </si>
  <si>
    <t>Chinoxy,FunnyDream,PcShare,Systeminfo,Tasklist,ccf32,ipconfig,netstat</t>
  </si>
  <si>
    <t>ASPXSpy,PsExec,at,gsecdump,zwShell</t>
  </si>
  <si>
    <t>Systeminfo,dsquery</t>
  </si>
  <si>
    <t>T1560.001,T1110,T1553.002,T1587.002,T1588.003,T1005,T1622,T1087.002,T1583.001,T1584.001,T1585.002,T1041,T1567.002,T1070.004,T1083,T1589,T1591,T1505.004,T1591.004,T1656,T1105,T1534,T1204.002,T1204.001,T1587.001,T1036.008,T1106,T1027,T1059.001,T1547.001,T1218.010,T1218.011,T1053.005,T1583.004,T1584.004,T1593.001,T1585.001,T1027.002,T1566.001,T1566.002,T1566.003,T1573.001,T1497.001,T1614.001,T1221,T1497.003,T1588.002,T1608.001,T1608.002,T1059.005,T1071.001,T1583.006,T1059.003,T1047,T1220</t>
  </si>
  <si>
    <t>DRATzarus,Responder,Torisma</t>
  </si>
  <si>
    <t>Mis-Type,Misdat,PoisonIvy,S-Type,ZLib,gh0st RAT</t>
  </si>
  <si>
    <t>T1102.002,T1078.002,T1583.001,T1587.001,T1585.001,T1027.003,T1001.002,T1546.003</t>
  </si>
  <si>
    <t>FatDuke,MiniDuke,PolyglotDuke,PsExec,RegDuke</t>
  </si>
  <si>
    <t>T1560.001,T1548.002,T1553.002,T1005,T1140,T1588.004,T1583.001,T1585.002,T1041,T1070.004,T1071.002,T1083,T1105,T1074.001,T1204.002,T1036,T1036.005,T1112,T1106,T1027,T1057,T1583.004,T1569.002,T1574.011,T1082,T1059.005,T1059.003,T1543.003</t>
  </si>
  <si>
    <t>Reg,SYSCON,Systeminfo,Tasklist,cmd</t>
  </si>
  <si>
    <t>Remcos,njRAT</t>
  </si>
  <si>
    <t>BloodHound,Impacket,Mimikatz,PowerSploit,PsExec,Tor,Wevtutil,dsquery,netstat</t>
  </si>
  <si>
    <t>AdFind,Cobalt Strike,GoldFinder,GoldMax,Mimikatz,Raindrop,SUNBURST,SUNSPOT,Sibot,TEARDROP,TrailBlazer</t>
  </si>
  <si>
    <t>C0028</t>
  </si>
  <si>
    <t>T1659: Content Injection</t>
  </si>
  <si>
    <t>T1098.006: Additional Container Cluster Roles</t>
  </si>
  <si>
    <t>T1548.005: Temporary Elevated Cloud Access</t>
  </si>
  <si>
    <t>T1021.008: Direct Cloud VM Connections</t>
  </si>
  <si>
    <t>T1555.006: Cloud Secrets Management Stores</t>
  </si>
  <si>
    <t>T1566.004: Spearphishing Voice</t>
  </si>
  <si>
    <t>T1567.004: Exfiltration Over Webhook</t>
  </si>
  <si>
    <t>T1657: Financial Theft</t>
  </si>
  <si>
    <t>T1654: Log Enumeration</t>
  </si>
  <si>
    <t>T1598.004: Spearphishing Voice</t>
  </si>
  <si>
    <t>T1564.011: Ignore Process Interrupts</t>
  </si>
  <si>
    <t>T1016.002: Wi-Fi Discovery</t>
  </si>
  <si>
    <t>T1562.008: Disable or Modify Cloud Logs</t>
  </si>
  <si>
    <t>T1562.012: Disable or Modify Linux Audit System</t>
  </si>
  <si>
    <t>T1656: Impersonation</t>
  </si>
  <si>
    <t>T1036.009: Break Process Trees</t>
  </si>
  <si>
    <t>T1653: Power Settings</t>
  </si>
  <si>
    <t>T1578.005: Modify Cloud Compute Configurations</t>
  </si>
  <si>
    <t>T1027.012: LNK Icon Smuggling</t>
  </si>
  <si>
    <t xml:space="preserve">2e </t>
  </si>
  <si>
    <t>2f</t>
  </si>
  <si>
    <t>Risk Accepted</t>
  </si>
  <si>
    <r>
      <rPr>
        <b/>
        <u/>
        <sz val="10"/>
        <color theme="1"/>
        <rFont val="Arial"/>
        <family val="2"/>
      </rPr>
      <t>Step 1:</t>
    </r>
    <r>
      <rPr>
        <sz val="10"/>
        <color theme="1"/>
        <rFont val="Arial"/>
        <family val="2"/>
      </rPr>
      <t xml:space="preserve"> The first step in this process is determining your current coverage. You will leverage MITRE ATT&amp;CK framework for this step. Follow the blog and Options 1a-1d in this workbook to create an understanding of your current coverage against MITRE ATT&amp;CK framework. At the completion of this step, the tool updates the </t>
    </r>
    <r>
      <rPr>
        <b/>
        <sz val="10"/>
        <color theme="1"/>
        <rFont val="Arial"/>
        <family val="2"/>
      </rPr>
      <t>"Step1-ATT&amp;CK-CurrentCoverage"</t>
    </r>
  </si>
  <si>
    <r>
      <rPr>
        <b/>
        <sz val="10"/>
        <color theme="0"/>
        <rFont val="Arial"/>
        <family val="2"/>
      </rPr>
      <t xml:space="preserve">Use this tool to create a plan to improve the Cyber maturity of your organisation. We will be using MITRE ATT&amp;CK for most of the steps. There are a number of other tools that are recommended to be used at different stages of this process. Please follow all the steps in sequence to create a plan and visualize the data on ATT&amp;CK Matrix as you go along.
</t>
    </r>
    <r>
      <rPr>
        <b/>
        <sz val="10"/>
        <color theme="5"/>
        <rFont val="Arial"/>
        <family val="2"/>
      </rPr>
      <t>NOTE: Please ensure to go into each substep and mark as complete even if you have no TIDs to enter in the step</t>
    </r>
  </si>
  <si>
    <r>
      <rPr>
        <b/>
        <u/>
        <sz val="10"/>
        <color theme="1"/>
        <rFont val="Arial"/>
        <family val="2"/>
      </rPr>
      <t>Step 2:</t>
    </r>
    <r>
      <rPr>
        <sz val="10"/>
        <color theme="1"/>
        <rFont val="Arial"/>
        <family val="2"/>
      </rPr>
      <t xml:space="preserve"> Once you have determined your current coverage, in this step you will determine the key TID's for your organisation. Follow the blog and the Options 2a-2d to determine the key TID's you have identified. At the completion of this step, the tool updates the </t>
    </r>
    <r>
      <rPr>
        <b/>
        <sz val="10"/>
        <color theme="1"/>
        <rFont val="Arial"/>
        <family val="2"/>
      </rPr>
      <t>"Step2-ATT&amp;CK-KeyTTPs"</t>
    </r>
    <r>
      <rPr>
        <sz val="10"/>
        <color theme="1"/>
        <rFont val="Arial"/>
        <family val="2"/>
      </rPr>
      <t xml:space="preserve"> tab</t>
    </r>
  </si>
  <si>
    <r>
      <rPr>
        <b/>
        <u/>
        <sz val="10"/>
        <color theme="1"/>
        <rFont val="Arial"/>
        <family val="2"/>
      </rPr>
      <t>Step 3:</t>
    </r>
    <r>
      <rPr>
        <sz val="10"/>
        <color theme="1"/>
        <rFont val="Arial"/>
        <family val="2"/>
      </rPr>
      <t xml:space="preserve"> Now that you have an understanding of the TID's you are currently covered agsinst, as well as the Key TID's that you are looking to protect against, you can determine the Gaps in TID coverage (these are the TID's that were identified in Step 2 but are not present in Step 1) that you should be focusing your efforts on.
The tool updates the </t>
    </r>
    <r>
      <rPr>
        <b/>
        <sz val="10"/>
        <color theme="1"/>
        <rFont val="Arial"/>
        <family val="2"/>
      </rPr>
      <t>"Step3-ATT&amp;CK-GapinCoverage"</t>
    </r>
    <r>
      <rPr>
        <sz val="10"/>
        <color theme="1"/>
        <rFont val="Arial"/>
        <family val="2"/>
      </rPr>
      <t xml:space="preserve"> tab</t>
    </r>
  </si>
  <si>
    <r>
      <rPr>
        <b/>
        <u/>
        <sz val="10"/>
        <color theme="1"/>
        <rFont val="Arial"/>
        <family val="2"/>
      </rPr>
      <t>Step 4:</t>
    </r>
    <r>
      <rPr>
        <sz val="10"/>
        <color theme="1"/>
        <rFont val="Arial"/>
        <family val="2"/>
      </rPr>
      <t xml:space="preserve"> This is one of the most crucial steps of this process. Once you have identified the Gaps in TID coverage, you can choose one of the three mitigation options below (choose to add addtional mitigation steps as per your organisation's needs). 
1. Accept Risk 
2. Create a Detection 
3. Invest in Tech
If you have chosen either "Create a Detection" or "Invest in Tech" as your mitigation option, once the mitigation step has been implemented, please update the "Task Completed" column to update your view in Step 5 </t>
    </r>
  </si>
  <si>
    <r>
      <rPr>
        <b/>
        <u/>
        <sz val="10"/>
        <color theme="1"/>
        <rFont val="Arial"/>
        <family val="2"/>
      </rPr>
      <t>Step 5</t>
    </r>
    <r>
      <rPr>
        <u/>
        <sz val="10"/>
        <color theme="1"/>
        <rFont val="Arial"/>
        <family val="2"/>
      </rPr>
      <t>:</t>
    </r>
    <r>
      <rPr>
        <sz val="10"/>
        <color theme="1"/>
        <rFont val="Arial"/>
        <family val="2"/>
      </rPr>
      <t xml:space="preserve"> This is the final step in this process. The tool  updates the "</t>
    </r>
    <r>
      <rPr>
        <b/>
        <sz val="10"/>
        <color theme="1"/>
        <rFont val="Arial"/>
        <family val="2"/>
      </rPr>
      <t xml:space="preserve">Step5-ATT&amp;CK-RenewedCoverage" </t>
    </r>
    <r>
      <rPr>
        <sz val="10"/>
        <color theme="1"/>
        <rFont val="Arial"/>
        <family val="2"/>
      </rPr>
      <t>tab based in the actions taken in Step 4</t>
    </r>
  </si>
  <si>
    <r>
      <t>In this step, we are going to determine your current coverage based on defensive technolgoies used in your organisation. Work with your security solution providers to get a list of TID's covered by your existing defensive technologies. 
Enter TID's in this format:</t>
    </r>
    <r>
      <rPr>
        <b/>
        <i/>
        <sz val="10"/>
        <color theme="5"/>
        <rFont val="Arial"/>
        <family val="2"/>
      </rPr>
      <t xml:space="preserve"> </t>
    </r>
    <r>
      <rPr>
        <b/>
        <i/>
        <u/>
        <sz val="10"/>
        <color theme="5"/>
        <rFont val="Arial"/>
        <family val="2"/>
      </rPr>
      <t>T1204,T1204.002,T1036,T1036.005,T1036.006,T1036.001,T1553</t>
    </r>
  </si>
  <si>
    <r>
      <t xml:space="preserve">Your MDR provider should be able to share your current TID coverage for the assets under the scope of monitoring. These are the detective controls your organisation might have in place 
Enter TID's in this format: </t>
    </r>
    <r>
      <rPr>
        <b/>
        <sz val="10"/>
        <color theme="5"/>
        <rFont val="Arial"/>
        <family val="2"/>
      </rPr>
      <t>T1204,T1204.002,T1036,T1036.005,T1036.006,T1036.001,T1553</t>
    </r>
  </si>
  <si>
    <r>
      <rPr>
        <b/>
        <sz val="10"/>
        <color theme="0"/>
        <rFont val="Arial"/>
        <family val="2"/>
      </rPr>
      <t xml:space="preserve">Work with your security team to determine the Key TID's for your organisation. These can be determined by research work, threat intelligence reports, understanding of latest threat actor behaviour and many other ways. 
Enter TID's in this format: </t>
    </r>
    <r>
      <rPr>
        <b/>
        <sz val="10"/>
        <color theme="5"/>
        <rFont val="Arial"/>
        <family val="2"/>
      </rPr>
      <t>T1204,T1204.002,T1036,T1036.005,T1036.006,T1036.001,T1553</t>
    </r>
  </si>
  <si>
    <r>
      <t xml:space="preserve">Use the MITRE CTID mapping of ATT&amp;CK to NIST framework to understand the Key TID's that will be covered by implementing specifc Control IDs
Enter TID's in this format: </t>
    </r>
    <r>
      <rPr>
        <b/>
        <sz val="10"/>
        <color theme="5"/>
        <rFont val="Arial"/>
        <family val="2"/>
      </rPr>
      <t>T1204,T1204.002,T1036,T1036.005,T1036.006,T1036.001,T1553</t>
    </r>
  </si>
  <si>
    <r>
      <t xml:space="preserve">Enter the key TID's relevant to your organisation based on research. 
Enter TID's in this format: </t>
    </r>
    <r>
      <rPr>
        <b/>
        <sz val="10"/>
        <color theme="5"/>
        <rFont val="Arial"/>
        <family val="2"/>
      </rPr>
      <t>T1204,T1204.002,T1036,T1036.005,T1036.006,T1036.001,T1553</t>
    </r>
  </si>
  <si>
    <r>
      <t xml:space="preserve">Select the Threat actor group of choice. MITRE tracks over 130+ adversary activity cluster under Groups (https://attack.mitre.org/groups/). Use the "Search for Keyword" function to search for keywords (based on Sector Ex:manufacturing| education| finance </t>
    </r>
    <r>
      <rPr>
        <b/>
        <u/>
        <sz val="10"/>
        <color theme="0"/>
        <rFont val="Arial"/>
        <family val="2"/>
      </rPr>
      <t>OR</t>
    </r>
    <r>
      <rPr>
        <b/>
        <sz val="10"/>
        <color theme="0"/>
        <rFont val="Arial"/>
        <family val="2"/>
      </rPr>
      <t xml:space="preserve"> Geo location Ex:Russia|China|North Korea etc </t>
    </r>
    <r>
      <rPr>
        <b/>
        <u/>
        <sz val="10"/>
        <color theme="0"/>
        <rFont val="Arial"/>
        <family val="2"/>
      </rPr>
      <t xml:space="preserve">OR </t>
    </r>
    <r>
      <rPr>
        <b/>
        <sz val="10"/>
        <color theme="0"/>
        <rFont val="Arial"/>
        <family val="2"/>
      </rPr>
      <t>Threat actor groups Lapsus$, Threat Group -3390, APT28 etc.) to filter for threat actor groups that meet this search criteria. The TIDs will be highlighted in dark grey. To include the threat actor of your choice select "Yes" in the "Include_in_scope column" of the table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</si>
</sst>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u/>
      <sz val="11"/>
      <color theme="10"/>
      <name val="Calibri"/>
      <family val="2"/>
    </font>
    <font>
      <sz val="9"/>
      <color indexed="81"/>
      <name val="Tahoma"/>
      <family val="2"/>
    </font>
    <font>
      <b/>
      <sz val="9"/>
      <color indexed="81"/>
      <name val="Tahoma"/>
      <family val="2"/>
    </font>
    <font>
      <b/>
      <sz val="10"/>
      <color theme="1"/>
      <name val="Nunito Sans"/>
    </font>
    <font>
      <sz val="10"/>
      <color theme="1"/>
      <name val="Nunito Sans"/>
    </font>
    <font>
      <sz val="11"/>
      <color theme="1"/>
      <name val="Calibri"/>
      <family val="2"/>
      <scheme val="minor"/>
    </font>
    <font>
      <b/>
      <sz val="10"/>
      <color theme="0"/>
      <name val="Nunito Sans"/>
    </font>
    <font>
      <b/>
      <sz val="10"/>
      <name val="Nunito Sans"/>
    </font>
    <font>
      <i/>
      <sz val="10"/>
      <color theme="0" tint="-0.499984740745262"/>
      <name val="Nunito Sans"/>
    </font>
    <font>
      <i/>
      <sz val="10"/>
      <color theme="1" tint="0.499984740745262"/>
      <name val="Nunito Sans"/>
    </font>
    <font>
      <b/>
      <sz val="11"/>
      <color theme="0"/>
      <name val="Calibri"/>
      <family val="2"/>
      <scheme val="minor"/>
    </font>
    <font>
      <sz val="10"/>
      <color theme="1"/>
      <name val="Arial"/>
      <family val="2"/>
    </font>
    <font>
      <sz val="11"/>
      <color theme="1"/>
      <name val="Arial"/>
      <family val="2"/>
    </font>
    <font>
      <b/>
      <sz val="10"/>
      <name val="Arial"/>
      <family val="2"/>
    </font>
    <font>
      <b/>
      <u/>
      <sz val="10"/>
      <color theme="1"/>
      <name val="Arial"/>
      <family val="2"/>
    </font>
    <font>
      <b/>
      <sz val="10"/>
      <color theme="1"/>
      <name val="Arial"/>
      <family val="2"/>
    </font>
    <font>
      <sz val="150"/>
      <color theme="4"/>
      <name val="Arial"/>
      <family val="2"/>
    </font>
    <font>
      <b/>
      <sz val="10"/>
      <color theme="0"/>
      <name val="Arial"/>
      <family val="2"/>
    </font>
    <font>
      <b/>
      <sz val="10"/>
      <color theme="5"/>
      <name val="Arial"/>
      <family val="2"/>
    </font>
    <font>
      <u/>
      <sz val="10"/>
      <color theme="1"/>
      <name val="Arial"/>
      <family val="2"/>
    </font>
    <font>
      <b/>
      <i/>
      <sz val="10"/>
      <color theme="5"/>
      <name val="Arial"/>
      <family val="2"/>
    </font>
    <font>
      <b/>
      <i/>
      <u/>
      <sz val="10"/>
      <color theme="5"/>
      <name val="Arial"/>
      <family val="2"/>
    </font>
    <font>
      <i/>
      <sz val="10"/>
      <color theme="0" tint="-0.499984740745262"/>
      <name val="Arial"/>
      <family val="2"/>
    </font>
    <font>
      <b/>
      <i/>
      <sz val="10"/>
      <name val="Arial"/>
      <family val="2"/>
    </font>
    <font>
      <b/>
      <u/>
      <sz val="10"/>
      <color theme="0"/>
      <name val="Arial"/>
      <family val="2"/>
    </font>
    <font>
      <sz val="10"/>
      <color theme="3"/>
      <name val="Arial"/>
      <family val="2"/>
    </font>
    <font>
      <sz val="10"/>
      <color theme="3"/>
      <name val="Nunito Sans"/>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bgColor indexed="64"/>
      </patternFill>
    </fill>
    <fill>
      <patternFill patternType="solid">
        <fgColor theme="6"/>
        <bgColor theme="6"/>
      </patternFill>
    </fill>
    <fill>
      <patternFill patternType="solid">
        <fgColor theme="2" tint="-0.249977111117893"/>
        <bgColor indexed="64"/>
      </patternFill>
    </fill>
    <fill>
      <patternFill patternType="solid">
        <fgColor theme="4"/>
        <bgColor indexed="64"/>
      </patternFill>
    </fill>
    <fill>
      <patternFill patternType="solid">
        <fgColor theme="6"/>
        <bgColor indexed="64"/>
      </patternFill>
    </fill>
    <fill>
      <patternFill patternType="solid">
        <fgColor theme="8" tint="0.79998168889431442"/>
        <bgColor indexed="64"/>
      </patternFill>
    </fill>
    <fill>
      <patternFill patternType="solid">
        <fgColor theme="0" tint="-4.9989318521683403E-2"/>
        <bgColor theme="6" tint="0.79998168889431442"/>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style="thin">
        <color indexed="64"/>
      </right>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diagonal/>
    </border>
    <border>
      <left style="thin">
        <color theme="0"/>
      </left>
      <right/>
      <top/>
      <bottom/>
      <diagonal/>
    </border>
    <border>
      <left style="thin">
        <color theme="0"/>
      </left>
      <right/>
      <top style="thin">
        <color auto="1"/>
      </top>
      <bottom/>
      <diagonal/>
    </border>
    <border>
      <left style="thin">
        <color theme="0"/>
      </left>
      <right style="thin">
        <color auto="1"/>
      </right>
      <top style="thin">
        <color auto="1"/>
      </top>
      <bottom/>
      <diagonal/>
    </border>
    <border>
      <left style="thin">
        <color auto="1"/>
      </left>
      <right/>
      <top style="thin">
        <color theme="0"/>
      </top>
      <bottom/>
      <diagonal/>
    </border>
    <border>
      <left style="thin">
        <color theme="0"/>
      </left>
      <right style="thin">
        <color auto="1"/>
      </right>
      <top style="thin">
        <color theme="0"/>
      </top>
      <bottom/>
      <diagonal/>
    </border>
    <border>
      <left style="thin">
        <color auto="1"/>
      </left>
      <right/>
      <top style="thin">
        <color theme="0"/>
      </top>
      <bottom style="thin">
        <color auto="1"/>
      </bottom>
      <diagonal/>
    </border>
    <border>
      <left style="thin">
        <color theme="0"/>
      </left>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medium">
        <color theme="2"/>
      </left>
      <right/>
      <top/>
      <bottom/>
      <diagonal/>
    </border>
    <border>
      <left/>
      <right style="medium">
        <color theme="2"/>
      </right>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77">
    <xf numFmtId="0" fontId="0" fillId="0" borderId="0" xfId="0"/>
    <xf numFmtId="0" fontId="5" fillId="0" borderId="0" xfId="0" applyFont="1"/>
    <xf numFmtId="0" fontId="5" fillId="0" borderId="0" xfId="0" applyFont="1" applyAlignment="1">
      <alignment horizontal="center" vertical="center"/>
    </xf>
    <xf numFmtId="0" fontId="9" fillId="3" borderId="3"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wrapText="1"/>
    </xf>
    <xf numFmtId="0" fontId="10" fillId="0" borderId="0" xfId="0" applyFont="1" applyAlignment="1">
      <alignment horizontal="center" vertical="center"/>
    </xf>
    <xf numFmtId="0" fontId="5" fillId="0" borderId="4" xfId="0" applyFont="1" applyBorder="1"/>
    <xf numFmtId="0" fontId="5" fillId="0" borderId="7" xfId="0" applyFont="1" applyBorder="1"/>
    <xf numFmtId="0" fontId="8" fillId="0" borderId="0" xfId="0" applyFont="1" applyAlignment="1">
      <alignment horizontal="center"/>
    </xf>
    <xf numFmtId="0" fontId="7" fillId="0" borderId="0" xfId="0" applyFont="1" applyAlignment="1">
      <alignment horizontal="center"/>
    </xf>
    <xf numFmtId="0" fontId="5" fillId="0" borderId="10" xfId="0" applyFont="1" applyBorder="1" applyAlignment="1">
      <alignment horizontal="left" vertical="top"/>
    </xf>
    <xf numFmtId="0" fontId="5" fillId="0" borderId="9" xfId="0" applyFont="1" applyBorder="1" applyAlignment="1">
      <alignment horizontal="left" vertical="top"/>
    </xf>
    <xf numFmtId="0" fontId="5" fillId="0" borderId="9" xfId="0" applyFont="1" applyBorder="1"/>
    <xf numFmtId="0" fontId="5" fillId="0" borderId="10" xfId="0" applyFont="1" applyBorder="1"/>
    <xf numFmtId="0" fontId="5" fillId="0" borderId="5" xfId="0" applyFont="1" applyBorder="1"/>
    <xf numFmtId="0" fontId="5" fillId="0" borderId="6" xfId="0" applyFont="1" applyBorder="1"/>
    <xf numFmtId="0" fontId="5" fillId="2" borderId="0" xfId="0" applyFont="1" applyFill="1"/>
    <xf numFmtId="9" fontId="5" fillId="0" borderId="4" xfId="2" applyFont="1" applyBorder="1"/>
    <xf numFmtId="9" fontId="5" fillId="0" borderId="8" xfId="2" applyFont="1" applyBorder="1"/>
    <xf numFmtId="0" fontId="5" fillId="0" borderId="5" xfId="0" applyFont="1" applyBorder="1" applyAlignment="1">
      <alignment horizontal="center" vertical="center"/>
    </xf>
    <xf numFmtId="0" fontId="5" fillId="0" borderId="0" xfId="0" applyFont="1" applyAlignment="1">
      <alignment vertical="center"/>
    </xf>
    <xf numFmtId="0" fontId="5" fillId="0" borderId="15" xfId="0" applyFont="1" applyBorder="1"/>
    <xf numFmtId="0" fontId="5" fillId="0" borderId="3" xfId="0" applyFont="1" applyBorder="1"/>
    <xf numFmtId="0" fontId="4" fillId="0" borderId="3" xfId="0" applyFont="1" applyBorder="1" applyAlignment="1">
      <alignment horizontal="center" vertical="center" wrapText="1"/>
    </xf>
    <xf numFmtId="0" fontId="5" fillId="0" borderId="41" xfId="0" applyFont="1" applyBorder="1"/>
    <xf numFmtId="0" fontId="7" fillId="6" borderId="41" xfId="0" applyFont="1" applyFill="1" applyBorder="1"/>
    <xf numFmtId="0" fontId="11" fillId="6" borderId="41" xfId="0" applyFont="1" applyFill="1" applyBorder="1" applyAlignment="1">
      <alignment horizontal="center" vertical="top"/>
    </xf>
    <xf numFmtId="0" fontId="7" fillId="6" borderId="0" xfId="0" applyFont="1" applyFill="1"/>
    <xf numFmtId="0" fontId="13" fillId="0" borderId="0" xfId="0" applyFont="1"/>
    <xf numFmtId="0" fontId="12" fillId="0" borderId="0" xfId="0" applyFont="1" applyAlignment="1">
      <alignment horizontal="center" vertical="center" wrapText="1"/>
    </xf>
    <xf numFmtId="0" fontId="12" fillId="0" borderId="0" xfId="0" applyFont="1" applyAlignment="1">
      <alignment vertical="center" wrapText="1"/>
    </xf>
    <xf numFmtId="0" fontId="13" fillId="0" borderId="0" xfId="0" applyFont="1" applyAlignment="1">
      <alignment vertical="center"/>
    </xf>
    <xf numFmtId="0" fontId="13" fillId="2" borderId="0" xfId="0" applyFont="1" applyFill="1"/>
    <xf numFmtId="0" fontId="12" fillId="2" borderId="0" xfId="0" applyFont="1" applyFill="1"/>
    <xf numFmtId="0" fontId="12" fillId="0" borderId="0" xfId="0" applyFont="1"/>
    <xf numFmtId="0" fontId="12" fillId="0" borderId="0" xfId="0" applyFont="1" applyAlignment="1">
      <alignment vertical="center"/>
    </xf>
    <xf numFmtId="0" fontId="12" fillId="0" borderId="0" xfId="0" applyFont="1" applyAlignment="1">
      <alignment horizontal="center" vertical="center"/>
    </xf>
    <xf numFmtId="0" fontId="23" fillId="3" borderId="3" xfId="0" applyFont="1" applyFill="1" applyBorder="1" applyAlignment="1">
      <alignment horizontal="center" vertical="center"/>
    </xf>
    <xf numFmtId="0" fontId="23" fillId="0" borderId="0" xfId="0" applyFont="1" applyAlignment="1">
      <alignment horizontal="center" vertical="center"/>
    </xf>
    <xf numFmtId="0" fontId="14" fillId="0" borderId="13" xfId="0" applyFont="1" applyBorder="1" applyAlignment="1">
      <alignment horizontal="center" vertical="center" wrapText="1"/>
    </xf>
    <xf numFmtId="0" fontId="18" fillId="7" borderId="15" xfId="0" applyFont="1" applyFill="1" applyBorder="1" applyAlignment="1">
      <alignment horizontal="center" vertical="center"/>
    </xf>
    <xf numFmtId="0" fontId="23" fillId="3" borderId="3" xfId="0" applyFont="1" applyFill="1" applyBorder="1" applyAlignment="1">
      <alignment horizontal="center" vertical="center" wrapText="1"/>
    </xf>
    <xf numFmtId="0" fontId="23" fillId="0" borderId="0" xfId="0" applyFont="1" applyAlignment="1">
      <alignment horizontal="center" vertical="center" wrapText="1"/>
    </xf>
    <xf numFmtId="0" fontId="12" fillId="0" borderId="0" xfId="0" applyFont="1" applyAlignment="1">
      <alignment horizontal="center"/>
    </xf>
    <xf numFmtId="0" fontId="12" fillId="0" borderId="0" xfId="0" applyFont="1" applyAlignment="1">
      <alignment horizontal="center" wrapText="1"/>
    </xf>
    <xf numFmtId="0" fontId="12" fillId="2" borderId="0" xfId="0" applyFont="1" applyFill="1" applyAlignment="1">
      <alignment horizontal="left" vertical="top" wrapText="1"/>
    </xf>
    <xf numFmtId="0" fontId="14" fillId="4" borderId="0" xfId="0" applyFont="1" applyFill="1" applyAlignment="1">
      <alignment vertical="center" wrapText="1"/>
    </xf>
    <xf numFmtId="0" fontId="12" fillId="0" borderId="0" xfId="0" applyFont="1" applyAlignment="1">
      <alignment horizontal="left" vertical="top" wrapText="1"/>
    </xf>
    <xf numFmtId="0" fontId="16" fillId="0" borderId="0" xfId="0" applyFont="1" applyAlignment="1">
      <alignment horizontal="right" vertical="center" wrapText="1"/>
    </xf>
    <xf numFmtId="0" fontId="24" fillId="0" borderId="0" xfId="0" applyFont="1" applyAlignment="1">
      <alignment horizontal="left" vertical="top" wrapText="1"/>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2" fillId="9" borderId="3" xfId="0" applyFont="1" applyFill="1" applyBorder="1" applyAlignment="1">
      <alignment horizontal="left" vertical="top" wrapText="1"/>
    </xf>
    <xf numFmtId="0" fontId="18" fillId="7" borderId="15" xfId="0" applyFont="1" applyFill="1" applyBorder="1" applyAlignment="1">
      <alignment horizontal="center" vertical="center" wrapText="1"/>
    </xf>
    <xf numFmtId="0" fontId="18" fillId="5" borderId="19" xfId="0" applyFont="1" applyFill="1" applyBorder="1" applyAlignment="1">
      <alignment horizontal="center"/>
    </xf>
    <xf numFmtId="0" fontId="18" fillId="5" borderId="20" xfId="0" applyFont="1" applyFill="1" applyBorder="1" applyAlignment="1">
      <alignment horizontal="center"/>
    </xf>
    <xf numFmtId="0" fontId="16" fillId="0" borderId="13" xfId="0" applyFont="1" applyBorder="1" applyAlignment="1">
      <alignment horizontal="center" vertical="center" wrapText="1"/>
    </xf>
    <xf numFmtId="0" fontId="12" fillId="2" borderId="0" xfId="0" applyFont="1" applyFill="1" applyAlignment="1">
      <alignment wrapText="1"/>
    </xf>
    <xf numFmtId="0" fontId="12" fillId="0" borderId="0" xfId="0" applyFont="1" applyAlignment="1">
      <alignment wrapText="1"/>
    </xf>
    <xf numFmtId="0" fontId="12" fillId="0" borderId="3" xfId="0" applyFont="1" applyBorder="1" applyAlignment="1">
      <alignment horizontal="center" wrapText="1"/>
    </xf>
    <xf numFmtId="0" fontId="12" fillId="2" borderId="0" xfId="0" applyFont="1" applyFill="1" applyAlignment="1">
      <alignment vertical="top" wrapText="1"/>
    </xf>
    <xf numFmtId="0" fontId="12" fillId="0" borderId="0" xfId="0" applyFont="1" applyAlignment="1">
      <alignment vertical="top" wrapText="1"/>
    </xf>
    <xf numFmtId="0" fontId="12" fillId="3" borderId="3" xfId="0" applyFont="1" applyFill="1" applyBorder="1" applyAlignment="1">
      <alignment vertical="top" wrapText="1"/>
    </xf>
    <xf numFmtId="0" fontId="16" fillId="0" borderId="13" xfId="0" applyFont="1" applyBorder="1" applyAlignment="1">
      <alignment wrapText="1"/>
    </xf>
    <xf numFmtId="0" fontId="18" fillId="6" borderId="41" xfId="0" applyFont="1" applyFill="1" applyBorder="1" applyAlignment="1">
      <alignment wrapText="1"/>
    </xf>
    <xf numFmtId="0" fontId="12" fillId="0" borderId="41" xfId="0" applyFont="1" applyBorder="1" applyAlignment="1">
      <alignment wrapText="1"/>
    </xf>
    <xf numFmtId="0" fontId="12" fillId="9" borderId="41" xfId="0" applyFont="1" applyFill="1" applyBorder="1" applyAlignment="1">
      <alignment wrapText="1"/>
    </xf>
    <xf numFmtId="0" fontId="18" fillId="8" borderId="42" xfId="0" applyFont="1" applyFill="1" applyBorder="1" applyAlignment="1">
      <alignment wrapText="1"/>
    </xf>
    <xf numFmtId="0" fontId="18" fillId="8" borderId="41" xfId="0" applyFont="1" applyFill="1" applyBorder="1" applyAlignment="1">
      <alignment wrapText="1"/>
    </xf>
    <xf numFmtId="0" fontId="16" fillId="0" borderId="0" xfId="0" applyFont="1" applyAlignment="1">
      <alignment horizontal="center" vertical="center"/>
    </xf>
    <xf numFmtId="0" fontId="12" fillId="3" borderId="3" xfId="0" applyFont="1" applyFill="1" applyBorder="1" applyAlignment="1">
      <alignment horizontal="center" vertical="center" wrapText="1"/>
    </xf>
    <xf numFmtId="0" fontId="7" fillId="8" borderId="3" xfId="0" applyFont="1" applyFill="1" applyBorder="1" applyAlignment="1">
      <alignment horizontal="center" vertical="center"/>
    </xf>
    <xf numFmtId="0" fontId="12" fillId="0" borderId="10" xfId="0" applyFont="1" applyBorder="1" applyAlignment="1">
      <alignment horizontal="left" vertical="top"/>
    </xf>
    <xf numFmtId="0" fontId="12" fillId="0" borderId="9" xfId="0" applyFont="1" applyBorder="1" applyAlignment="1">
      <alignment horizontal="left" vertical="top"/>
    </xf>
    <xf numFmtId="0" fontId="12" fillId="0" borderId="9" xfId="0" applyFont="1" applyBorder="1"/>
    <xf numFmtId="0" fontId="12" fillId="0" borderId="10" xfId="0" applyFont="1" applyBorder="1"/>
    <xf numFmtId="0" fontId="12" fillId="0" borderId="41" xfId="0" applyFont="1" applyBorder="1"/>
    <xf numFmtId="0" fontId="18" fillId="8" borderId="41" xfId="0" applyFont="1" applyFill="1" applyBorder="1"/>
    <xf numFmtId="0" fontId="26" fillId="10" borderId="16" xfId="0" applyFont="1" applyFill="1" applyBorder="1" applyAlignment="1">
      <alignment horizontal="left" vertical="top"/>
    </xf>
    <xf numFmtId="0" fontId="26" fillId="10" borderId="21" xfId="0" applyFont="1" applyFill="1" applyBorder="1" applyAlignment="1">
      <alignment horizontal="left" vertical="top"/>
    </xf>
    <xf numFmtId="0" fontId="26" fillId="10" borderId="21" xfId="0" applyFont="1" applyFill="1" applyBorder="1"/>
    <xf numFmtId="0" fontId="27" fillId="9" borderId="0" xfId="0" applyFont="1" applyFill="1"/>
    <xf numFmtId="0" fontId="26" fillId="10" borderId="23" xfId="0" applyFont="1" applyFill="1" applyBorder="1" applyAlignment="1">
      <alignment horizontal="left" vertical="top"/>
    </xf>
    <xf numFmtId="0" fontId="26" fillId="10" borderId="19" xfId="0" applyFont="1" applyFill="1" applyBorder="1" applyAlignment="1">
      <alignment horizontal="left" vertical="top"/>
    </xf>
    <xf numFmtId="0" fontId="26" fillId="10" borderId="19" xfId="0" applyFont="1" applyFill="1" applyBorder="1"/>
    <xf numFmtId="0" fontId="26" fillId="10" borderId="23" xfId="0" applyFont="1" applyFill="1" applyBorder="1"/>
    <xf numFmtId="0" fontId="27" fillId="10" borderId="23" xfId="0" applyFont="1" applyFill="1" applyBorder="1"/>
    <xf numFmtId="0" fontId="27" fillId="10" borderId="19" xfId="0" applyFont="1" applyFill="1" applyBorder="1"/>
    <xf numFmtId="0" fontId="27" fillId="10" borderId="25" xfId="0" applyFont="1" applyFill="1" applyBorder="1"/>
    <xf numFmtId="0" fontId="27" fillId="10" borderId="26" xfId="0" applyFont="1" applyFill="1" applyBorder="1"/>
    <xf numFmtId="0" fontId="27" fillId="10" borderId="19" xfId="0" applyFont="1" applyFill="1" applyBorder="1" applyAlignment="1">
      <alignment horizontal="left" vertical="top"/>
    </xf>
    <xf numFmtId="0" fontId="27" fillId="10" borderId="23" xfId="0" applyFont="1" applyFill="1" applyBorder="1" applyAlignment="1">
      <alignment horizontal="left" vertical="top"/>
    </xf>
    <xf numFmtId="0" fontId="27" fillId="10" borderId="25" xfId="0" applyFont="1" applyFill="1" applyBorder="1" applyAlignment="1">
      <alignment horizontal="left" vertical="top"/>
    </xf>
    <xf numFmtId="0" fontId="26" fillId="10" borderId="24" xfId="0" applyFont="1" applyFill="1" applyBorder="1"/>
    <xf numFmtId="0" fontId="27" fillId="10" borderId="24" xfId="0" applyFont="1" applyFill="1" applyBorder="1"/>
    <xf numFmtId="0" fontId="27" fillId="10" borderId="18" xfId="0" applyFont="1" applyFill="1" applyBorder="1"/>
    <xf numFmtId="0" fontId="5" fillId="10" borderId="0" xfId="0" applyFont="1" applyFill="1"/>
    <xf numFmtId="0" fontId="26" fillId="10" borderId="22" xfId="0" applyFont="1" applyFill="1" applyBorder="1"/>
    <xf numFmtId="0" fontId="26" fillId="10" borderId="24" xfId="0" applyFont="1" applyFill="1" applyBorder="1" applyAlignment="1">
      <alignment horizontal="left" vertical="top"/>
    </xf>
    <xf numFmtId="0" fontId="27" fillId="0" borderId="0" xfId="0" applyFont="1"/>
    <xf numFmtId="0" fontId="26" fillId="9" borderId="9" xfId="0" applyFont="1" applyFill="1" applyBorder="1" applyAlignment="1">
      <alignment horizontal="left" vertical="top"/>
    </xf>
    <xf numFmtId="0" fontId="26" fillId="9" borderId="9" xfId="0" applyFont="1" applyFill="1" applyBorder="1"/>
    <xf numFmtId="0" fontId="26" fillId="3" borderId="12" xfId="0" applyFont="1" applyFill="1" applyBorder="1"/>
    <xf numFmtId="0" fontId="26" fillId="3" borderId="9" xfId="0" applyFont="1" applyFill="1" applyBorder="1"/>
    <xf numFmtId="0" fontId="26" fillId="3" borderId="9" xfId="0" applyFont="1" applyFill="1" applyBorder="1" applyAlignment="1">
      <alignment horizontal="left" vertical="top"/>
    </xf>
    <xf numFmtId="0" fontId="26" fillId="3" borderId="17" xfId="0" applyFont="1" applyFill="1" applyBorder="1"/>
    <xf numFmtId="0" fontId="26" fillId="3" borderId="16" xfId="0" applyFont="1" applyFill="1" applyBorder="1" applyAlignment="1">
      <alignment horizontal="left" vertical="top"/>
    </xf>
    <xf numFmtId="0" fontId="26" fillId="3" borderId="10" xfId="0" applyFont="1" applyFill="1" applyBorder="1" applyAlignment="1">
      <alignment horizontal="left" vertical="top"/>
    </xf>
    <xf numFmtId="0" fontId="26" fillId="3" borderId="10" xfId="0" applyFont="1" applyFill="1" applyBorder="1"/>
    <xf numFmtId="0" fontId="26" fillId="3" borderId="12" xfId="0" applyFont="1" applyFill="1" applyBorder="1" applyAlignment="1">
      <alignment horizontal="left" vertical="top"/>
    </xf>
    <xf numFmtId="0" fontId="26" fillId="3" borderId="11" xfId="0" applyFont="1" applyFill="1" applyBorder="1"/>
    <xf numFmtId="0" fontId="26" fillId="3" borderId="11" xfId="0" applyFont="1" applyFill="1" applyBorder="1" applyAlignment="1">
      <alignment horizontal="left" vertical="top"/>
    </xf>
    <xf numFmtId="0" fontId="12" fillId="3" borderId="10" xfId="0" applyFont="1" applyFill="1" applyBorder="1"/>
    <xf numFmtId="0" fontId="12" fillId="3" borderId="9" xfId="0" applyFont="1" applyFill="1" applyBorder="1"/>
    <xf numFmtId="0" fontId="5" fillId="3" borderId="0" xfId="0" applyFont="1" applyFill="1"/>
    <xf numFmtId="0" fontId="27" fillId="9" borderId="17" xfId="0" applyFont="1" applyFill="1" applyBorder="1"/>
    <xf numFmtId="0" fontId="27" fillId="3" borderId="16" xfId="0" applyFont="1" applyFill="1" applyBorder="1" applyAlignment="1">
      <alignment horizontal="left" vertical="top"/>
    </xf>
    <xf numFmtId="0" fontId="27" fillId="3" borderId="12" xfId="0" applyFont="1" applyFill="1" applyBorder="1" applyAlignment="1">
      <alignment horizontal="left" vertical="top"/>
    </xf>
    <xf numFmtId="0" fontId="27" fillId="3" borderId="10" xfId="0" applyFont="1" applyFill="1" applyBorder="1" applyAlignment="1">
      <alignment horizontal="left" vertical="top"/>
    </xf>
    <xf numFmtId="0" fontId="27" fillId="3" borderId="9" xfId="0" applyFont="1" applyFill="1" applyBorder="1" applyAlignment="1">
      <alignment horizontal="left" vertical="top"/>
    </xf>
    <xf numFmtId="0" fontId="27" fillId="3" borderId="10" xfId="0" applyFont="1" applyFill="1" applyBorder="1"/>
    <xf numFmtId="0" fontId="27" fillId="3" borderId="9" xfId="0" applyFont="1" applyFill="1" applyBorder="1"/>
    <xf numFmtId="0" fontId="27" fillId="3" borderId="11" xfId="0" applyFont="1" applyFill="1" applyBorder="1"/>
    <xf numFmtId="0" fontId="27" fillId="3" borderId="17" xfId="0" applyFont="1" applyFill="1" applyBorder="1"/>
    <xf numFmtId="0" fontId="27" fillId="3" borderId="12" xfId="0" applyFont="1" applyFill="1" applyBorder="1"/>
    <xf numFmtId="0" fontId="27" fillId="3" borderId="11" xfId="0" applyFont="1" applyFill="1" applyBorder="1" applyAlignment="1">
      <alignment horizontal="left" vertical="top"/>
    </xf>
    <xf numFmtId="0" fontId="27" fillId="3" borderId="0" xfId="0" applyFont="1" applyFill="1"/>
    <xf numFmtId="0" fontId="5" fillId="3" borderId="10" xfId="0" applyFont="1" applyFill="1" applyBorder="1"/>
    <xf numFmtId="0" fontId="12" fillId="0" borderId="0" xfId="0" applyFont="1" applyAlignment="1">
      <alignment horizontal="center" vertical="center" wrapText="1"/>
    </xf>
    <xf numFmtId="0" fontId="14" fillId="7" borderId="0" xfId="0" applyFont="1" applyFill="1" applyAlignment="1">
      <alignment horizontal="center" vertical="center" wrapText="1"/>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0" xfId="0" applyFont="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2" fillId="0" borderId="3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7" xfId="0" applyFont="1" applyBorder="1" applyAlignment="1">
      <alignment horizontal="center" vertical="center" wrapText="1"/>
    </xf>
    <xf numFmtId="0" fontId="12" fillId="9" borderId="30" xfId="0" applyFont="1" applyFill="1" applyBorder="1" applyAlignment="1">
      <alignment horizontal="center" vertical="center" wrapText="1"/>
    </xf>
    <xf numFmtId="0" fontId="12" fillId="9" borderId="31"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9" borderId="33" xfId="0" applyFont="1" applyFill="1" applyBorder="1" applyAlignment="1">
      <alignment horizontal="center" vertical="center" wrapText="1"/>
    </xf>
    <xf numFmtId="0" fontId="12" fillId="9" borderId="0" xfId="0" applyFont="1" applyFill="1" applyAlignment="1">
      <alignment horizontal="center" vertical="center" wrapText="1"/>
    </xf>
    <xf numFmtId="0" fontId="12" fillId="9" borderId="34" xfId="0" applyFont="1" applyFill="1" applyBorder="1" applyAlignment="1">
      <alignment horizontal="center" vertical="center" wrapText="1"/>
    </xf>
    <xf numFmtId="0" fontId="12" fillId="9" borderId="35" xfId="0" applyFont="1" applyFill="1" applyBorder="1" applyAlignment="1">
      <alignment horizontal="center" vertical="center" wrapText="1"/>
    </xf>
    <xf numFmtId="0" fontId="12" fillId="9" borderId="36" xfId="0" applyFont="1" applyFill="1" applyBorder="1" applyAlignment="1">
      <alignment horizontal="center" vertical="center" wrapText="1"/>
    </xf>
    <xf numFmtId="0" fontId="12" fillId="9" borderId="37" xfId="0" applyFont="1" applyFill="1" applyBorder="1" applyAlignment="1">
      <alignment horizontal="center" vertical="center" wrapText="1"/>
    </xf>
    <xf numFmtId="0" fontId="18" fillId="8" borderId="38" xfId="0" applyFont="1" applyFill="1" applyBorder="1" applyAlignment="1">
      <alignment horizontal="center" vertical="center" wrapText="1"/>
    </xf>
    <xf numFmtId="0" fontId="18" fillId="8" borderId="39" xfId="0" applyFont="1" applyFill="1" applyBorder="1" applyAlignment="1">
      <alignment horizontal="center" vertical="center" wrapText="1"/>
    </xf>
    <xf numFmtId="0" fontId="18" fillId="8" borderId="40"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0" xfId="0" applyFont="1" applyFill="1" applyAlignment="1">
      <alignment horizontal="center"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6" fillId="7" borderId="0" xfId="0" applyFont="1" applyFill="1" applyAlignment="1">
      <alignment horizontal="center" vertical="center" wrapText="1"/>
    </xf>
    <xf numFmtId="0" fontId="12"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16" fillId="0" borderId="0" xfId="0" applyFont="1" applyAlignment="1">
      <alignment horizontal="center" vertical="center" wrapText="1"/>
    </xf>
    <xf numFmtId="0" fontId="7" fillId="7" borderId="0" xfId="0" applyFont="1" applyFill="1" applyAlignment="1">
      <alignment horizontal="center" vertical="center" wrapText="1"/>
    </xf>
  </cellXfs>
  <cellStyles count="3">
    <cellStyle name="Hyperlink 2" xfId="1" xr:uid="{57AD7A21-1F99-4742-89B6-5EFB88BE88B6}"/>
    <cellStyle name="Normal" xfId="0" builtinId="0"/>
    <cellStyle name="Percent" xfId="2" builtinId="5"/>
  </cellStyles>
  <dxfs count="128">
    <dxf>
      <fill>
        <patternFill>
          <bgColor theme="9"/>
        </patternFill>
      </fill>
    </dxf>
    <dxf>
      <fill>
        <patternFill>
          <bgColor rgb="FFBF0D3E"/>
        </patternFill>
      </fill>
    </dxf>
    <dxf>
      <fill>
        <patternFill>
          <bgColor rgb="FFE2665C"/>
        </patternFill>
      </fill>
    </dxf>
    <dxf>
      <font>
        <b val="0"/>
        <i val="0"/>
        <color theme="0"/>
      </font>
      <fill>
        <patternFill>
          <bgColor theme="0" tint="-0.499984740745262"/>
        </patternFill>
      </fill>
    </dxf>
    <dxf>
      <font>
        <b val="0"/>
        <i/>
        <strike val="0"/>
        <color theme="0"/>
      </font>
      <fill>
        <patternFill>
          <bgColor theme="0" tint="-4.9989318521683403E-2"/>
        </patternFill>
      </fill>
      <border>
        <left/>
        <right/>
        <top/>
        <bottom/>
        <vertical/>
        <horizontal/>
      </border>
    </dxf>
    <dxf>
      <fill>
        <patternFill>
          <bgColor rgb="FF4C9FC8"/>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theme="9"/>
        </patternFill>
      </fill>
    </dxf>
    <dxf>
      <fill>
        <patternFill>
          <bgColor rgb="FFFFC000"/>
        </patternFill>
      </fill>
    </dxf>
    <dxf>
      <font>
        <strike val="0"/>
        <outline val="0"/>
        <shadow val="0"/>
        <u val="none"/>
        <vertAlign val="baseline"/>
        <sz val="10"/>
        <name val="Nunito Sans"/>
        <scheme val="none"/>
      </font>
      <border diagonalUp="0" diagonalDown="0" outline="0">
        <left/>
        <right style="thin">
          <color indexed="64"/>
        </right>
        <top/>
        <bottom/>
      </border>
    </dxf>
    <dxf>
      <font>
        <strike val="0"/>
        <outline val="0"/>
        <shadow val="0"/>
        <u val="none"/>
        <vertAlign val="baseline"/>
        <sz val="10"/>
        <name val="Nunito Sans"/>
        <scheme val="none"/>
      </font>
      <border diagonalUp="0" diagonalDown="0" outline="0">
        <left style="thin">
          <color indexed="64"/>
        </left>
        <right/>
        <top/>
        <bottom/>
      </border>
    </dxf>
    <dxf>
      <font>
        <strike val="0"/>
        <outline val="0"/>
        <shadow val="0"/>
        <u val="none"/>
        <vertAlign val="baseline"/>
        <sz val="10"/>
        <name val="Nunito Sans"/>
        <scheme val="none"/>
      </font>
      <border diagonalUp="0" diagonalDown="0" outline="0">
        <left/>
        <right style="thin">
          <color indexed="64"/>
        </right>
        <top/>
        <bottom/>
      </border>
    </dxf>
    <dxf>
      <font>
        <strike val="0"/>
        <outline val="0"/>
        <shadow val="0"/>
        <u val="none"/>
        <vertAlign val="baseline"/>
        <sz val="10"/>
        <name val="Nunito Sans"/>
        <scheme val="none"/>
      </font>
      <border diagonalUp="0" diagonalDown="0" outline="0">
        <left style="thin">
          <color indexed="64"/>
        </left>
        <right/>
        <top/>
        <bottom/>
      </border>
    </dxf>
    <dxf>
      <font>
        <strike val="0"/>
        <outline val="0"/>
        <shadow val="0"/>
        <u val="none"/>
        <vertAlign val="baseline"/>
        <sz val="10"/>
        <name val="Nunito Sans"/>
        <scheme val="none"/>
      </font>
      <border diagonalUp="0" diagonalDown="0" outline="0">
        <left/>
        <right style="thin">
          <color indexed="64"/>
        </right>
        <top/>
        <bottom/>
      </border>
    </dxf>
    <dxf>
      <font>
        <strike val="0"/>
        <outline val="0"/>
        <shadow val="0"/>
        <u val="none"/>
        <vertAlign val="baseline"/>
        <sz val="10"/>
        <name val="Nunito Sans"/>
        <scheme val="none"/>
      </font>
      <border diagonalUp="0" diagonalDown="0" outline="0">
        <left style="thin">
          <color indexed="64"/>
        </left>
        <right/>
        <top/>
        <bottom/>
      </border>
    </dxf>
    <dxf>
      <font>
        <strike val="0"/>
        <outline val="0"/>
        <shadow val="0"/>
        <u val="none"/>
        <vertAlign val="baseline"/>
        <sz val="10"/>
        <name val="Nunito Sans"/>
        <scheme val="none"/>
      </font>
      <border diagonalUp="0" diagonalDown="0" outline="0">
        <left/>
        <right style="thin">
          <color indexed="64"/>
        </right>
        <top/>
        <bottom/>
      </border>
    </dxf>
    <dxf>
      <font>
        <strike val="0"/>
        <outline val="0"/>
        <shadow val="0"/>
        <u val="none"/>
        <vertAlign val="baseline"/>
        <sz val="10"/>
        <name val="Nunito Sans"/>
        <scheme val="none"/>
      </font>
      <border diagonalUp="0" diagonalDown="0" outline="0">
        <left style="thin">
          <color indexed="64"/>
        </left>
        <right/>
        <top/>
        <bottom/>
      </border>
    </dxf>
    <dxf>
      <font>
        <strike val="0"/>
        <outline val="0"/>
        <shadow val="0"/>
        <u val="none"/>
        <vertAlign val="baseline"/>
        <sz val="10"/>
        <name val="Nunito Sans"/>
        <scheme val="none"/>
      </font>
      <border diagonalUp="0" diagonalDown="0" outline="0">
        <left/>
        <right style="thin">
          <color indexed="64"/>
        </right>
        <top/>
        <bottom/>
      </border>
    </dxf>
    <dxf>
      <font>
        <strike val="0"/>
        <outline val="0"/>
        <shadow val="0"/>
        <u val="none"/>
        <vertAlign val="baseline"/>
        <sz val="10"/>
        <name val="Nunito Sans"/>
        <scheme val="none"/>
      </font>
      <border diagonalUp="0" diagonalDown="0" outline="0">
        <left style="thin">
          <color indexed="64"/>
        </left>
        <right/>
        <top/>
        <bottom/>
      </border>
    </dxf>
    <dxf>
      <font>
        <strike val="0"/>
        <outline val="0"/>
        <shadow val="0"/>
        <u val="none"/>
        <vertAlign val="baseline"/>
        <sz val="10"/>
        <name val="Nunito Sans"/>
        <scheme val="none"/>
      </font>
      <border diagonalUp="0" diagonalDown="0" outline="0">
        <left/>
        <right style="thin">
          <color indexed="64"/>
        </right>
        <top/>
        <bottom/>
      </border>
    </dxf>
    <dxf>
      <font>
        <strike val="0"/>
        <outline val="0"/>
        <shadow val="0"/>
        <u val="none"/>
        <vertAlign val="baseline"/>
        <sz val="10"/>
        <name val="Nunito Sans"/>
        <scheme val="none"/>
      </font>
      <border diagonalUp="0" diagonalDown="0" outline="0">
        <left style="thin">
          <color indexed="64"/>
        </left>
        <right/>
        <top/>
        <bottom/>
      </border>
    </dxf>
    <dxf>
      <font>
        <strike val="0"/>
        <outline val="0"/>
        <shadow val="0"/>
        <u val="none"/>
        <vertAlign val="baseline"/>
        <sz val="10"/>
        <name val="Nunito Sans"/>
        <scheme val="none"/>
      </font>
      <border diagonalUp="0" diagonalDown="0" outline="0">
        <left/>
        <right style="thin">
          <color indexed="64"/>
        </right>
        <top/>
        <bottom/>
      </border>
    </dxf>
    <dxf>
      <font>
        <strike val="0"/>
        <outline val="0"/>
        <shadow val="0"/>
        <u val="none"/>
        <vertAlign val="baseline"/>
        <sz val="10"/>
        <name val="Nunito Sans"/>
        <scheme val="none"/>
      </font>
      <border diagonalUp="0" diagonalDown="0" outline="0">
        <left style="thin">
          <color indexed="64"/>
        </left>
        <right/>
        <top/>
        <bottom/>
      </border>
    </dxf>
    <dxf>
      <font>
        <strike val="0"/>
        <outline val="0"/>
        <shadow val="0"/>
        <u val="none"/>
        <vertAlign val="baseline"/>
        <sz val="10"/>
        <name val="Nunito Sans"/>
        <scheme val="none"/>
      </font>
      <alignment horizontal="left" vertical="top" textRotation="0" wrapText="0" indent="0" justifyLastLine="0" shrinkToFit="0" readingOrder="0"/>
      <border diagonalUp="0" diagonalDown="0" outline="0">
        <left/>
        <right style="thin">
          <color indexed="64"/>
        </right>
        <top/>
        <bottom/>
      </border>
    </dxf>
    <dxf>
      <font>
        <strike val="0"/>
        <outline val="0"/>
        <shadow val="0"/>
        <u val="none"/>
        <vertAlign val="baseline"/>
        <sz val="10"/>
        <name val="Nunito Sans"/>
        <scheme val="none"/>
      </font>
      <alignment horizontal="left" vertical="top" textRotation="0" wrapText="0" indent="0" justifyLastLine="0" shrinkToFit="0" readingOrder="0"/>
      <border diagonalUp="0" diagonalDown="0" outline="0">
        <left style="thin">
          <color indexed="64"/>
        </left>
        <right/>
        <top/>
        <bottom/>
      </border>
    </dxf>
    <dxf>
      <font>
        <strike val="0"/>
        <outline val="0"/>
        <shadow val="0"/>
        <u val="none"/>
        <vertAlign val="baseline"/>
        <sz val="10"/>
        <name val="Nunito Sans"/>
        <scheme val="none"/>
      </font>
      <border diagonalUp="0" diagonalDown="0" outline="0">
        <left/>
        <right style="thin">
          <color indexed="64"/>
        </right>
        <top/>
        <bottom/>
      </border>
    </dxf>
    <dxf>
      <font>
        <strike val="0"/>
        <outline val="0"/>
        <shadow val="0"/>
        <u val="none"/>
        <vertAlign val="baseline"/>
        <sz val="10"/>
        <name val="Nunito Sans"/>
        <scheme val="none"/>
      </font>
      <border diagonalUp="0" diagonalDown="0" outline="0">
        <left style="thin">
          <color indexed="64"/>
        </left>
        <right/>
        <top/>
        <bottom/>
      </border>
    </dxf>
    <dxf>
      <font>
        <strike val="0"/>
        <outline val="0"/>
        <shadow val="0"/>
        <u val="none"/>
        <vertAlign val="baseline"/>
        <sz val="10"/>
        <name val="Nunito Sans"/>
        <scheme val="none"/>
      </font>
      <border diagonalUp="0" diagonalDown="0" outline="0">
        <left/>
        <right style="thin">
          <color indexed="64"/>
        </right>
        <top/>
        <bottom/>
      </border>
    </dxf>
    <dxf>
      <font>
        <strike val="0"/>
        <outline val="0"/>
        <shadow val="0"/>
        <u val="none"/>
        <vertAlign val="baseline"/>
        <sz val="10"/>
        <name val="Nunito Sans"/>
        <scheme val="none"/>
      </font>
      <border diagonalUp="0" diagonalDown="0" outline="0">
        <left style="thin">
          <color indexed="64"/>
        </left>
        <right/>
        <top/>
        <bottom/>
      </border>
    </dxf>
    <dxf>
      <font>
        <strike val="0"/>
        <outline val="0"/>
        <shadow val="0"/>
        <u val="none"/>
        <vertAlign val="baseline"/>
        <sz val="10"/>
        <name val="Nunito Sans"/>
        <scheme val="none"/>
      </font>
      <border diagonalUp="0" diagonalDown="0" outline="0">
        <left/>
        <right style="thin">
          <color indexed="64"/>
        </right>
        <top/>
        <bottom/>
      </border>
    </dxf>
    <dxf>
      <font>
        <strike val="0"/>
        <outline val="0"/>
        <shadow val="0"/>
        <u val="none"/>
        <vertAlign val="baseline"/>
        <sz val="10"/>
        <name val="Nunito Sans"/>
        <scheme val="none"/>
      </font>
      <border diagonalUp="0" diagonalDown="0" outline="0">
        <left style="thin">
          <color indexed="64"/>
        </left>
        <right/>
        <top/>
        <bottom/>
      </border>
    </dxf>
    <dxf>
      <font>
        <strike val="0"/>
        <outline val="0"/>
        <shadow val="0"/>
        <u val="none"/>
        <vertAlign val="baseline"/>
        <sz val="10"/>
        <name val="Nunito Sans"/>
        <scheme val="none"/>
      </font>
      <border diagonalUp="0" diagonalDown="0" outline="0">
        <left/>
        <right style="thin">
          <color indexed="64"/>
        </right>
        <top/>
        <bottom/>
      </border>
    </dxf>
    <dxf>
      <font>
        <strike val="0"/>
        <outline val="0"/>
        <shadow val="0"/>
        <u val="none"/>
        <vertAlign val="baseline"/>
        <sz val="10"/>
        <name val="Nunito Sans"/>
        <scheme val="none"/>
      </font>
      <border diagonalUp="0" diagonalDown="0" outline="0">
        <left style="thin">
          <color indexed="64"/>
        </left>
        <right/>
        <top/>
        <bottom/>
      </border>
    </dxf>
    <dxf>
      <font>
        <strike val="0"/>
        <outline val="0"/>
        <shadow val="0"/>
        <u val="none"/>
        <vertAlign val="baseline"/>
        <sz val="10"/>
        <name val="Nunito Sans"/>
        <scheme val="none"/>
      </font>
      <border diagonalUp="0" diagonalDown="0" outline="0">
        <left/>
        <right style="thin">
          <color indexed="64"/>
        </right>
        <top/>
        <bottom/>
      </border>
    </dxf>
    <dxf>
      <font>
        <strike val="0"/>
        <outline val="0"/>
        <shadow val="0"/>
        <u val="none"/>
        <vertAlign val="baseline"/>
        <sz val="10"/>
        <name val="Nunito Sans"/>
        <scheme val="none"/>
      </font>
      <border diagonalUp="0" diagonalDown="0" outline="0">
        <left style="thin">
          <color indexed="64"/>
        </left>
        <right/>
        <top/>
        <bottom/>
      </border>
    </dxf>
    <dxf>
      <font>
        <strike val="0"/>
        <outline val="0"/>
        <shadow val="0"/>
        <u val="none"/>
        <vertAlign val="baseline"/>
        <sz val="10"/>
        <name val="Nunito Sans"/>
        <scheme val="none"/>
      </font>
      <border diagonalUp="0" diagonalDown="0" outline="0">
        <left/>
        <right style="thin">
          <color indexed="64"/>
        </right>
        <top/>
        <bottom/>
      </border>
    </dxf>
    <dxf>
      <font>
        <strike val="0"/>
        <outline val="0"/>
        <shadow val="0"/>
        <u val="none"/>
        <vertAlign val="baseline"/>
        <sz val="10"/>
        <name val="Nunito Sans"/>
        <scheme val="none"/>
      </font>
      <border diagonalUp="0" diagonalDown="0" outline="0">
        <left style="thin">
          <color indexed="64"/>
        </left>
        <right/>
        <top/>
        <bottom/>
      </border>
    </dxf>
    <dxf>
      <font>
        <strike val="0"/>
        <outline val="0"/>
        <shadow val="0"/>
        <u val="none"/>
        <vertAlign val="baseline"/>
        <sz val="10"/>
        <name val="Nunito Sans"/>
        <scheme val="none"/>
      </font>
    </dxf>
    <dxf>
      <border outline="0">
        <bottom style="thin">
          <color auto="1"/>
        </bottom>
      </border>
    </dxf>
    <dxf>
      <font>
        <b/>
        <i val="0"/>
        <strike val="0"/>
        <condense val="0"/>
        <extend val="0"/>
        <outline val="0"/>
        <shadow val="0"/>
        <u val="none"/>
        <vertAlign val="baseline"/>
        <sz val="10"/>
        <color theme="0"/>
        <name val="Nunito Sans"/>
        <scheme val="none"/>
      </font>
      <alignment horizontal="center" vertical="bottom" textRotation="0" wrapText="0" indent="0" justifyLastLine="0" shrinkToFit="0" readingOrder="0"/>
    </dxf>
    <dxf>
      <font>
        <strike val="0"/>
        <outline val="0"/>
        <shadow val="0"/>
        <u val="none"/>
        <vertAlign val="baseline"/>
        <sz val="10"/>
        <color theme="1"/>
        <name val="Arial"/>
        <family val="2"/>
        <scheme val="none"/>
      </font>
      <border diagonalUp="0" diagonalDown="0" outline="0">
        <left/>
        <right style="thin">
          <color indexed="64"/>
        </right>
        <top/>
        <bottom/>
      </border>
    </dxf>
    <dxf>
      <font>
        <strike val="0"/>
        <outline val="0"/>
        <shadow val="0"/>
        <u val="none"/>
        <vertAlign val="baseline"/>
        <sz val="10"/>
        <color theme="1"/>
        <name val="Arial"/>
        <family val="2"/>
        <scheme val="none"/>
      </font>
      <border diagonalUp="0" diagonalDown="0" outline="0">
        <left style="thin">
          <color indexed="64"/>
        </left>
        <right/>
        <top/>
        <bottom/>
      </border>
    </dxf>
    <dxf>
      <font>
        <strike val="0"/>
        <outline val="0"/>
        <shadow val="0"/>
        <u val="none"/>
        <vertAlign val="baseline"/>
        <sz val="10"/>
        <color theme="1"/>
        <name val="Arial"/>
        <family val="2"/>
        <scheme val="none"/>
      </font>
      <border diagonalUp="0" diagonalDown="0" outline="0">
        <left/>
        <right style="thin">
          <color indexed="64"/>
        </right>
        <top/>
        <bottom/>
      </border>
    </dxf>
    <dxf>
      <font>
        <strike val="0"/>
        <outline val="0"/>
        <shadow val="0"/>
        <u val="none"/>
        <vertAlign val="baseline"/>
        <sz val="10"/>
        <color theme="1"/>
        <name val="Arial"/>
        <family val="2"/>
        <scheme val="none"/>
      </font>
      <border diagonalUp="0" diagonalDown="0" outline="0">
        <left style="thin">
          <color indexed="64"/>
        </left>
        <right/>
        <top/>
        <bottom/>
      </border>
    </dxf>
    <dxf>
      <font>
        <strike val="0"/>
        <outline val="0"/>
        <shadow val="0"/>
        <u val="none"/>
        <vertAlign val="baseline"/>
        <sz val="10"/>
        <color theme="1"/>
        <name val="Arial"/>
        <family val="2"/>
        <scheme val="none"/>
      </font>
      <border diagonalUp="0" diagonalDown="0" outline="0">
        <left/>
        <right style="thin">
          <color indexed="64"/>
        </right>
        <top/>
        <bottom/>
      </border>
    </dxf>
    <dxf>
      <font>
        <strike val="0"/>
        <outline val="0"/>
        <shadow val="0"/>
        <u val="none"/>
        <vertAlign val="baseline"/>
        <sz val="10"/>
        <color theme="1"/>
        <name val="Arial"/>
        <family val="2"/>
        <scheme val="none"/>
      </font>
      <border diagonalUp="0" diagonalDown="0" outline="0">
        <left style="thin">
          <color indexed="64"/>
        </left>
        <right/>
        <top/>
        <bottom/>
      </border>
    </dxf>
    <dxf>
      <font>
        <strike val="0"/>
        <outline val="0"/>
        <shadow val="0"/>
        <u val="none"/>
        <vertAlign val="baseline"/>
        <sz val="10"/>
        <color theme="1"/>
        <name val="Arial"/>
        <family val="2"/>
        <scheme val="none"/>
      </font>
      <border diagonalUp="0" diagonalDown="0" outline="0">
        <left/>
        <right style="thin">
          <color indexed="64"/>
        </right>
        <top/>
        <bottom/>
      </border>
    </dxf>
    <dxf>
      <font>
        <strike val="0"/>
        <outline val="0"/>
        <shadow val="0"/>
        <u val="none"/>
        <vertAlign val="baseline"/>
        <sz val="10"/>
        <color theme="1"/>
        <name val="Arial"/>
        <family val="2"/>
        <scheme val="none"/>
      </font>
      <border diagonalUp="0" diagonalDown="0" outline="0">
        <left style="thin">
          <color indexed="64"/>
        </left>
        <right/>
        <top/>
        <bottom/>
      </border>
    </dxf>
    <dxf>
      <font>
        <strike val="0"/>
        <outline val="0"/>
        <shadow val="0"/>
        <u val="none"/>
        <vertAlign val="baseline"/>
        <sz val="10"/>
        <color theme="1"/>
        <name val="Arial"/>
        <family val="2"/>
        <scheme val="none"/>
      </font>
      <border diagonalUp="0" diagonalDown="0" outline="0">
        <left/>
        <right style="thin">
          <color indexed="64"/>
        </right>
        <top/>
        <bottom/>
      </border>
    </dxf>
    <dxf>
      <font>
        <strike val="0"/>
        <outline val="0"/>
        <shadow val="0"/>
        <u val="none"/>
        <vertAlign val="baseline"/>
        <sz val="10"/>
        <color theme="1"/>
        <name val="Arial"/>
        <family val="2"/>
        <scheme val="none"/>
      </font>
      <border diagonalUp="0" diagonalDown="0" outline="0">
        <left style="thin">
          <color indexed="64"/>
        </left>
        <right/>
        <top/>
        <bottom/>
      </border>
    </dxf>
    <dxf>
      <font>
        <strike val="0"/>
        <outline val="0"/>
        <shadow val="0"/>
        <u val="none"/>
        <vertAlign val="baseline"/>
        <sz val="10"/>
        <color theme="1"/>
        <name val="Arial"/>
        <family val="2"/>
        <scheme val="none"/>
      </font>
      <border diagonalUp="0" diagonalDown="0" outline="0">
        <left/>
        <right style="thin">
          <color indexed="64"/>
        </right>
        <top/>
        <bottom/>
      </border>
    </dxf>
    <dxf>
      <font>
        <strike val="0"/>
        <outline val="0"/>
        <shadow val="0"/>
        <u val="none"/>
        <vertAlign val="baseline"/>
        <sz val="10"/>
        <color theme="1"/>
        <name val="Arial"/>
        <family val="2"/>
        <scheme val="none"/>
      </font>
      <border diagonalUp="0" diagonalDown="0" outline="0">
        <left style="thin">
          <color indexed="64"/>
        </left>
        <right/>
        <top/>
        <bottom/>
      </border>
    </dxf>
    <dxf>
      <font>
        <strike val="0"/>
        <outline val="0"/>
        <shadow val="0"/>
        <u val="none"/>
        <vertAlign val="baseline"/>
        <sz val="10"/>
        <color theme="1"/>
        <name val="Arial"/>
        <family val="2"/>
        <scheme val="none"/>
      </font>
      <border diagonalUp="0" diagonalDown="0" outline="0">
        <left/>
        <right style="thin">
          <color indexed="64"/>
        </right>
        <top/>
        <bottom/>
      </border>
    </dxf>
    <dxf>
      <font>
        <strike val="0"/>
        <outline val="0"/>
        <shadow val="0"/>
        <u val="none"/>
        <vertAlign val="baseline"/>
        <sz val="10"/>
        <color theme="1"/>
        <name val="Arial"/>
        <family val="2"/>
        <scheme val="none"/>
      </font>
      <border diagonalUp="0" diagonalDown="0" outline="0">
        <left style="thin">
          <color indexed="64"/>
        </left>
        <right/>
        <top/>
        <bottom/>
      </border>
    </dxf>
    <dxf>
      <font>
        <strike val="0"/>
        <outline val="0"/>
        <shadow val="0"/>
        <u val="none"/>
        <vertAlign val="baseline"/>
        <sz val="10"/>
        <color theme="1"/>
        <name val="Arial"/>
        <family val="2"/>
        <scheme val="none"/>
      </font>
      <alignment horizontal="left" vertical="top" textRotation="0" wrapText="0" indent="0" justifyLastLine="0" shrinkToFit="0" readingOrder="0"/>
      <border diagonalUp="0" diagonalDown="0" outline="0">
        <left/>
        <right style="thin">
          <color indexed="64"/>
        </right>
        <top/>
        <bottom/>
      </border>
    </dxf>
    <dxf>
      <font>
        <strike val="0"/>
        <outline val="0"/>
        <shadow val="0"/>
        <u val="none"/>
        <vertAlign val="baseline"/>
        <sz val="10"/>
        <color theme="1"/>
        <name val="Arial"/>
        <family val="2"/>
        <scheme val="none"/>
      </font>
      <alignment horizontal="left" vertical="top" textRotation="0" wrapText="0" indent="0" justifyLastLine="0" shrinkToFit="0" readingOrder="0"/>
      <border diagonalUp="0" diagonalDown="0" outline="0">
        <left style="thin">
          <color indexed="64"/>
        </left>
        <right/>
        <top/>
        <bottom/>
      </border>
    </dxf>
    <dxf>
      <font>
        <strike val="0"/>
        <outline val="0"/>
        <shadow val="0"/>
        <u val="none"/>
        <vertAlign val="baseline"/>
        <sz val="10"/>
        <color theme="1"/>
        <name val="Arial"/>
        <family val="2"/>
        <scheme val="none"/>
      </font>
      <border diagonalUp="0" diagonalDown="0" outline="0">
        <left/>
        <right style="thin">
          <color indexed="64"/>
        </right>
        <top/>
        <bottom/>
      </border>
    </dxf>
    <dxf>
      <font>
        <strike val="0"/>
        <outline val="0"/>
        <shadow val="0"/>
        <u val="none"/>
        <vertAlign val="baseline"/>
        <sz val="10"/>
        <color theme="1"/>
        <name val="Arial"/>
        <family val="2"/>
        <scheme val="none"/>
      </font>
      <border diagonalUp="0" diagonalDown="0" outline="0">
        <left style="thin">
          <color indexed="64"/>
        </left>
        <right/>
        <top/>
        <bottom/>
      </border>
    </dxf>
    <dxf>
      <font>
        <strike val="0"/>
        <outline val="0"/>
        <shadow val="0"/>
        <u val="none"/>
        <vertAlign val="baseline"/>
        <sz val="10"/>
        <color theme="1"/>
        <name val="Arial"/>
        <family val="2"/>
        <scheme val="none"/>
      </font>
      <border diagonalUp="0" diagonalDown="0" outline="0">
        <left/>
        <right style="thin">
          <color indexed="64"/>
        </right>
        <top/>
        <bottom/>
      </border>
    </dxf>
    <dxf>
      <font>
        <strike val="0"/>
        <outline val="0"/>
        <shadow val="0"/>
        <u val="none"/>
        <vertAlign val="baseline"/>
        <sz val="10"/>
        <color theme="1"/>
        <name val="Arial"/>
        <family val="2"/>
        <scheme val="none"/>
      </font>
      <border diagonalUp="0" diagonalDown="0" outline="0">
        <left style="thin">
          <color indexed="64"/>
        </left>
        <right/>
        <top/>
        <bottom/>
      </border>
    </dxf>
    <dxf>
      <font>
        <strike val="0"/>
        <outline val="0"/>
        <shadow val="0"/>
        <u val="none"/>
        <vertAlign val="baseline"/>
        <sz val="10"/>
        <color theme="1"/>
        <name val="Arial"/>
        <family val="2"/>
        <scheme val="none"/>
      </font>
      <border diagonalUp="0" diagonalDown="0" outline="0">
        <left/>
        <right style="thin">
          <color indexed="64"/>
        </right>
        <top/>
        <bottom/>
      </border>
    </dxf>
    <dxf>
      <font>
        <strike val="0"/>
        <outline val="0"/>
        <shadow val="0"/>
        <u val="none"/>
        <vertAlign val="baseline"/>
        <sz val="10"/>
        <color theme="1"/>
        <name val="Arial"/>
        <family val="2"/>
        <scheme val="none"/>
      </font>
      <border diagonalUp="0" diagonalDown="0" outline="0">
        <left style="thin">
          <color indexed="64"/>
        </left>
        <right/>
        <top/>
        <bottom/>
      </border>
    </dxf>
    <dxf>
      <font>
        <strike val="0"/>
        <outline val="0"/>
        <shadow val="0"/>
        <u val="none"/>
        <vertAlign val="baseline"/>
        <sz val="10"/>
        <color theme="1"/>
        <name val="Arial"/>
        <family val="2"/>
        <scheme val="none"/>
      </font>
      <border diagonalUp="0" diagonalDown="0" outline="0">
        <left/>
        <right style="thin">
          <color indexed="64"/>
        </right>
        <top/>
        <bottom/>
      </border>
    </dxf>
    <dxf>
      <font>
        <strike val="0"/>
        <outline val="0"/>
        <shadow val="0"/>
        <u val="none"/>
        <vertAlign val="baseline"/>
        <sz val="10"/>
        <color theme="1"/>
        <name val="Arial"/>
        <family val="2"/>
        <scheme val="none"/>
      </font>
      <border diagonalUp="0" diagonalDown="0" outline="0">
        <left style="thin">
          <color indexed="64"/>
        </left>
        <right/>
        <top/>
        <bottom/>
      </border>
    </dxf>
    <dxf>
      <font>
        <strike val="0"/>
        <outline val="0"/>
        <shadow val="0"/>
        <u val="none"/>
        <vertAlign val="baseline"/>
        <sz val="10"/>
        <color theme="1"/>
        <name val="Arial"/>
        <family val="2"/>
        <scheme val="none"/>
      </font>
      <border diagonalUp="0" diagonalDown="0" outline="0">
        <left/>
        <right style="thin">
          <color indexed="64"/>
        </right>
        <top/>
        <bottom/>
      </border>
    </dxf>
    <dxf>
      <font>
        <strike val="0"/>
        <outline val="0"/>
        <shadow val="0"/>
        <u val="none"/>
        <vertAlign val="baseline"/>
        <sz val="10"/>
        <color theme="1"/>
        <name val="Arial"/>
        <family val="2"/>
        <scheme val="none"/>
      </font>
      <border diagonalUp="0" diagonalDown="0" outline="0">
        <left style="thin">
          <color indexed="64"/>
        </left>
        <right/>
        <top/>
        <bottom/>
      </border>
    </dxf>
    <dxf>
      <font>
        <strike val="0"/>
        <outline val="0"/>
        <shadow val="0"/>
        <u val="none"/>
        <vertAlign val="baseline"/>
        <sz val="10"/>
        <color theme="1"/>
        <name val="Arial"/>
        <family val="2"/>
        <scheme val="none"/>
      </font>
      <border diagonalUp="0" diagonalDown="0" outline="0">
        <left/>
        <right style="thin">
          <color indexed="64"/>
        </right>
        <top/>
        <bottom/>
      </border>
    </dxf>
    <dxf>
      <font>
        <strike val="0"/>
        <outline val="0"/>
        <shadow val="0"/>
        <u val="none"/>
        <vertAlign val="baseline"/>
        <sz val="10"/>
        <color theme="1"/>
        <name val="Arial"/>
        <family val="2"/>
        <scheme val="none"/>
      </font>
      <border diagonalUp="0" diagonalDown="0" outline="0">
        <left style="thin">
          <color indexed="64"/>
        </left>
        <right/>
        <top/>
        <bottom/>
      </border>
    </dxf>
    <dxf>
      <font>
        <strike val="0"/>
        <outline val="0"/>
        <shadow val="0"/>
        <u val="none"/>
        <vertAlign val="baseline"/>
        <sz val="10"/>
        <color theme="1"/>
        <name val="Arial"/>
        <family val="2"/>
        <scheme val="none"/>
      </font>
    </dxf>
    <dxf>
      <border outline="0">
        <bottom style="thin">
          <color auto="1"/>
        </bottom>
      </border>
    </dxf>
    <dxf>
      <font>
        <b/>
        <i val="0"/>
        <strike val="0"/>
        <condense val="0"/>
        <extend val="0"/>
        <outline val="0"/>
        <shadow val="0"/>
        <u val="none"/>
        <vertAlign val="baseline"/>
        <sz val="10"/>
        <color theme="0"/>
        <name val="Nunito Sans"/>
        <scheme val="none"/>
      </font>
      <alignment horizontal="center" vertical="bottom" textRotation="0" wrapText="0" indent="0" justifyLastLine="0" shrinkToFit="0" readingOrder="0"/>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right style="thin">
          <color indexed="64"/>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style="thin">
          <color indexed="64"/>
        </left>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right style="thin">
          <color indexed="64"/>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style="thin">
          <color indexed="64"/>
        </left>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right style="thin">
          <color indexed="64"/>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style="thin">
          <color indexed="64"/>
        </left>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right style="thin">
          <color indexed="64"/>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style="thin">
          <color indexed="64"/>
        </left>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right style="thin">
          <color indexed="64"/>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style="thin">
          <color indexed="64"/>
        </left>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right style="thin">
          <color indexed="64"/>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style="thin">
          <color indexed="64"/>
        </left>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right style="thin">
          <color indexed="64"/>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style="thin">
          <color indexed="64"/>
        </left>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alignment horizontal="left" vertical="top" textRotation="0" wrapText="0" indent="0" justifyLastLine="0" shrinkToFit="0" readingOrder="0"/>
      <border diagonalUp="0" diagonalDown="0" outline="0">
        <left/>
        <right style="thin">
          <color indexed="64"/>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alignment horizontal="left" vertical="top" textRotation="0" wrapText="0" indent="0" justifyLastLine="0" shrinkToFit="0" readingOrder="0"/>
      <border diagonalUp="0" diagonalDown="0" outline="0">
        <left style="thin">
          <color indexed="64"/>
        </left>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right style="thin">
          <color indexed="64"/>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style="thin">
          <color indexed="64"/>
        </left>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right style="thin">
          <color indexed="64"/>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style="thin">
          <color indexed="64"/>
        </left>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right style="thin">
          <color indexed="64"/>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style="thin">
          <color indexed="64"/>
        </left>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right style="thin">
          <color indexed="64"/>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style="thin">
          <color indexed="64"/>
        </left>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border diagonalUp="0" diagonalDown="0" outline="0">
        <left/>
        <right style="thin">
          <color indexed="64"/>
        </right>
        <top/>
        <bottom/>
      </border>
    </dxf>
    <dxf>
      <font>
        <strike val="0"/>
        <outline val="0"/>
        <shadow val="0"/>
        <u val="none"/>
        <vertAlign val="baseline"/>
        <sz val="10"/>
        <color theme="3"/>
        <name val="Arial"/>
        <family val="2"/>
        <scheme val="none"/>
      </font>
      <fill>
        <patternFill patternType="solid">
          <fgColor indexed="64"/>
          <bgColor theme="0" tint="-4.9989318521683403E-2"/>
        </patternFill>
      </fill>
      <border diagonalUp="0" diagonalDown="0" outline="0">
        <left style="thin">
          <color indexed="64"/>
        </left>
        <right/>
        <top/>
        <bottom/>
      </border>
    </dxf>
    <dxf>
      <font>
        <strike val="0"/>
        <outline val="0"/>
        <shadow val="0"/>
        <u val="none"/>
        <vertAlign val="baseline"/>
        <sz val="10"/>
        <color theme="3"/>
        <name val="Arial"/>
        <family val="2"/>
        <scheme val="none"/>
      </font>
      <fill>
        <patternFill patternType="solid">
          <fgColor indexed="64"/>
          <bgColor theme="0" tint="-4.9989318521683403E-2"/>
        </patternFill>
      </fill>
      <border diagonalUp="0" diagonalDown="0" outline="0">
        <left/>
        <right style="thin">
          <color indexed="64"/>
        </right>
        <top/>
        <bottom/>
      </border>
    </dxf>
    <dxf>
      <font>
        <strike val="0"/>
        <outline val="0"/>
        <shadow val="0"/>
        <u val="none"/>
        <vertAlign val="baseline"/>
        <sz val="10"/>
        <color theme="3"/>
        <name val="Arial"/>
        <family val="2"/>
        <scheme val="none"/>
      </font>
      <fill>
        <patternFill patternType="solid">
          <fgColor indexed="64"/>
          <bgColor theme="0" tint="-4.9989318521683403E-2"/>
        </patternFill>
      </fill>
      <border diagonalUp="0" diagonalDown="0" outline="0">
        <left style="thin">
          <color indexed="64"/>
        </left>
        <right/>
        <top/>
        <bottom/>
      </border>
    </dxf>
    <dxf>
      <font>
        <strike val="0"/>
        <outline val="0"/>
        <shadow val="0"/>
        <u val="none"/>
        <vertAlign val="baseline"/>
        <sz val="10"/>
        <color theme="3"/>
        <name val="Arial"/>
        <family val="2"/>
        <scheme val="none"/>
      </font>
      <fill>
        <patternFill patternType="solid">
          <fgColor indexed="64"/>
          <bgColor theme="8" tint="0.79998168889431442"/>
        </patternFill>
      </fill>
    </dxf>
    <dxf>
      <border outline="0">
        <bottom style="thin">
          <color auto="1"/>
        </bottom>
      </border>
    </dxf>
    <dxf>
      <font>
        <b/>
        <i val="0"/>
        <strike val="0"/>
        <condense val="0"/>
        <extend val="0"/>
        <outline val="0"/>
        <shadow val="0"/>
        <u val="none"/>
        <vertAlign val="baseline"/>
        <sz val="10"/>
        <color theme="0"/>
        <name val="Nunito Sans"/>
        <scheme val="none"/>
      </font>
      <alignment horizontal="center" vertical="bottom" textRotation="0" wrapText="0" indent="0" justifyLastLine="0" shrinkToFit="0" readingOrder="0"/>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name val="Arial"/>
        <family val="2"/>
        <scheme val="none"/>
      </font>
      <alignment horizontal="left" vertical="top" textRotation="0" wrapText="1" indent="0" justifyLastLine="0" shrinkToFit="0" readingOrder="0"/>
    </dxf>
    <dxf>
      <font>
        <strike val="0"/>
        <outline val="0"/>
        <shadow val="0"/>
        <u val="none"/>
        <vertAlign val="baseline"/>
        <sz val="10"/>
        <name val="Arial"/>
        <family val="2"/>
        <scheme val="none"/>
      </font>
      <alignment horizontal="left" vertical="top" textRotation="0" wrapText="1" indent="0" justifyLastLine="0" shrinkToFit="0" readingOrder="0"/>
    </dxf>
    <dxf>
      <font>
        <strike val="0"/>
        <outline val="0"/>
        <shadow val="0"/>
        <u val="none"/>
        <vertAlign val="baseline"/>
        <sz val="10"/>
        <name val="Arial"/>
        <family val="2"/>
        <scheme val="none"/>
      </font>
      <alignment horizontal="left" vertical="top" textRotation="0" wrapText="1" indent="0" justifyLastLine="0" shrinkToFit="0" readingOrder="0"/>
    </dxf>
    <dxf>
      <font>
        <strike val="0"/>
        <outline val="0"/>
        <shadow val="0"/>
        <u val="none"/>
        <vertAlign val="baseline"/>
        <sz val="10"/>
        <name val="Arial"/>
        <family val="2"/>
        <scheme val="none"/>
      </font>
      <alignment horizontal="left" vertical="top" textRotation="0" wrapText="1" indent="0" justifyLastLine="0" shrinkToFit="0" readingOrder="0"/>
    </dxf>
    <dxf>
      <font>
        <strike val="0"/>
        <outline val="0"/>
        <shadow val="0"/>
        <u val="none"/>
        <vertAlign val="baseline"/>
        <sz val="10"/>
        <name val="Arial"/>
        <family val="2"/>
        <scheme val="none"/>
      </font>
      <alignment horizontal="left" vertical="top" textRotation="0" wrapText="1" indent="0" justifyLastLine="0" shrinkToFit="0" readingOrder="0"/>
    </dxf>
    <dxf>
      <font>
        <strike val="0"/>
        <outline val="0"/>
        <shadow val="0"/>
        <u val="none"/>
        <vertAlign val="baseline"/>
        <sz val="10"/>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name val="Arial"/>
        <family val="2"/>
        <scheme val="none"/>
      </font>
      <fill>
        <patternFill patternType="none">
          <fgColor indexed="64"/>
          <bgColor auto="1"/>
        </patternFill>
      </fill>
      <alignment horizontal="center" vertical="bottom" textRotation="0" wrapText="1" indent="0" justifyLastLine="0" shrinkToFit="0" readingOrder="0"/>
    </dxf>
    <dxf>
      <font>
        <strike val="0"/>
        <outline val="0"/>
        <shadow val="0"/>
        <u val="none"/>
        <vertAlign val="baseline"/>
        <sz val="10"/>
        <name val="Arial"/>
        <family val="2"/>
        <scheme val="none"/>
      </font>
      <alignment horizontal="center" vertical="bottom" textRotation="0" indent="0" justifyLastLine="0" shrinkToFit="0" readingOrder="0"/>
    </dxf>
    <dxf>
      <font>
        <strike val="0"/>
        <outline val="0"/>
        <shadow val="0"/>
        <u val="none"/>
        <vertAlign val="baseline"/>
        <sz val="10"/>
        <name val="Arial"/>
        <family val="2"/>
        <scheme val="none"/>
      </font>
      <alignment horizontal="center" vertical="bottom" textRotation="0" indent="0" justifyLastLine="0" shrinkToFit="0" readingOrder="0"/>
    </dxf>
    <dxf>
      <font>
        <strike val="0"/>
        <outline val="0"/>
        <shadow val="0"/>
        <u val="none"/>
        <vertAlign val="baseline"/>
        <sz val="10"/>
        <name val="Arial"/>
        <family val="2"/>
        <scheme val="none"/>
      </font>
      <alignment horizontal="center" vertical="bottom" textRotation="0" indent="0" justifyLastLine="0" shrinkToFit="0" readingOrder="0"/>
    </dxf>
    <dxf>
      <font>
        <strike val="0"/>
        <outline val="0"/>
        <shadow val="0"/>
        <u val="none"/>
        <vertAlign val="baseline"/>
        <sz val="10"/>
        <name val="Arial"/>
        <family val="2"/>
        <scheme val="none"/>
      </font>
      <alignment horizontal="center" vertical="bottom" textRotation="0" indent="0" justifyLastLine="0" shrinkToFit="0" readingOrder="0"/>
    </dxf>
    <dxf>
      <font>
        <strike val="0"/>
        <outline val="0"/>
        <shadow val="0"/>
        <u val="none"/>
        <vertAlign val="baseline"/>
        <sz val="10"/>
        <name val="Arial"/>
        <family val="2"/>
        <scheme val="none"/>
      </font>
    </dxf>
  </dxfs>
  <tableStyles count="0" defaultTableStyle="TableStyleMedium2" defaultPivotStyle="PivotStyleLight16"/>
  <colors>
    <mruColors>
      <color rgb="FF4C9FC8"/>
      <color rgb="FFBBDDE6"/>
      <color rgb="FFBF0D3E"/>
      <color rgb="FFE2665C"/>
      <color rgb="FFD3738E"/>
      <color rgb="FF666666"/>
      <color rgb="FF6699FF"/>
      <color rgb="FFCC99FF"/>
      <color rgb="FF9999FF"/>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rgbClr val="4D4D4F">
                    <a:lumMod val="65000"/>
                    <a:lumOff val="35000"/>
                  </a:srgbClr>
                </a:solidFill>
                <a:latin typeface="+mn-lt"/>
                <a:ea typeface="+mn-ea"/>
                <a:cs typeface="+mn-cs"/>
              </a:defRPr>
            </a:pPr>
            <a:r>
              <a:rPr lang="en-US" sz="1400" b="0" i="0" u="none" strike="noStrike" kern="1200" spc="0" baseline="0">
                <a:solidFill>
                  <a:srgbClr val="4D4D4F">
                    <a:lumMod val="65000"/>
                    <a:lumOff val="35000"/>
                  </a:srgbClr>
                </a:solidFill>
                <a:latin typeface="Arial" panose="020B0604020202020204" pitchFamily="34" charset="0"/>
                <a:ea typeface="+mn-ea"/>
                <a:cs typeface="Arial" panose="020B0604020202020204" pitchFamily="34" charset="0"/>
              </a:rPr>
              <a:t>Step1 - %Completed</a:t>
            </a: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4D4D4F">
                  <a:lumMod val="65000"/>
                  <a:lumOff val="35000"/>
                </a:srgbClr>
              </a:solidFill>
              <a:latin typeface="+mn-lt"/>
              <a:ea typeface="+mn-ea"/>
              <a:cs typeface="+mn-cs"/>
            </a:defRPr>
          </a:pPr>
          <a:endParaRPr lang="en-US"/>
        </a:p>
      </c:txPr>
    </c:title>
    <c:autoTitleDeleted val="0"/>
    <c:plotArea>
      <c:layout/>
      <c:doughnutChart>
        <c:varyColors val="1"/>
        <c:ser>
          <c:idx val="0"/>
          <c:order val="0"/>
          <c:spPr>
            <a:ln>
              <a:noFill/>
            </a:ln>
          </c:spPr>
          <c:dPt>
            <c:idx val="0"/>
            <c:bubble3D val="0"/>
            <c:spPr>
              <a:solidFill>
                <a:schemeClr val="accent1"/>
              </a:solidFill>
              <a:ln w="187325">
                <a:solidFill>
                  <a:schemeClr val="accent1"/>
                </a:solidFill>
              </a:ln>
              <a:effectLst/>
            </c:spPr>
            <c:extLst>
              <c:ext xmlns:c16="http://schemas.microsoft.com/office/drawing/2014/chart" uri="{C3380CC4-5D6E-409C-BE32-E72D297353CC}">
                <c16:uniqueId val="{00000001-7679-4DEE-82BB-A1E6535A7D85}"/>
              </c:ext>
            </c:extLst>
          </c:dPt>
          <c:dPt>
            <c:idx val="1"/>
            <c:bubble3D val="0"/>
            <c:spPr>
              <a:solidFill>
                <a:schemeClr val="bg2">
                  <a:lumMod val="90000"/>
                </a:schemeClr>
              </a:solidFill>
              <a:ln w="101600">
                <a:solidFill>
                  <a:schemeClr val="bg2">
                    <a:lumMod val="90000"/>
                  </a:schemeClr>
                </a:solidFill>
              </a:ln>
              <a:effectLst/>
            </c:spPr>
            <c:extLst>
              <c:ext xmlns:c16="http://schemas.microsoft.com/office/drawing/2014/chart" uri="{C3380CC4-5D6E-409C-BE32-E72D297353CC}">
                <c16:uniqueId val="{00000003-7679-4DEE-82BB-A1E6535A7D85}"/>
              </c:ext>
            </c:extLst>
          </c:dPt>
          <c:cat>
            <c:strRef>
              <c:f>'Consolidated TTPs'!$G$6:$G$7</c:f>
              <c:strCache>
                <c:ptCount val="2"/>
                <c:pt idx="0">
                  <c:v>%Completed</c:v>
                </c:pt>
                <c:pt idx="1">
                  <c:v>%Pending </c:v>
                </c:pt>
              </c:strCache>
            </c:strRef>
          </c:cat>
          <c:val>
            <c:numRef>
              <c:f>'Consolidated TTPs'!$H$6:$H$7</c:f>
              <c:numCache>
                <c:formatCode>0%</c:formatCode>
                <c:ptCount val="2"/>
                <c:pt idx="0">
                  <c:v>0</c:v>
                </c:pt>
                <c:pt idx="1">
                  <c:v>1</c:v>
                </c:pt>
              </c:numCache>
            </c:numRef>
          </c:val>
          <c:extLst>
            <c:ext xmlns:c16="http://schemas.microsoft.com/office/drawing/2014/chart" uri="{C3380CC4-5D6E-409C-BE32-E72D297353CC}">
              <c16:uniqueId val="{00000004-7679-4DEE-82BB-A1E6535A7D85}"/>
            </c:ext>
          </c:extLst>
        </c:ser>
        <c:dLbls>
          <c:showLegendKey val="0"/>
          <c:showVal val="0"/>
          <c:showCatName val="0"/>
          <c:showSerName val="0"/>
          <c:showPercent val="0"/>
          <c:showBubbleSize val="0"/>
          <c:showLeaderLines val="1"/>
        </c:dLbls>
        <c:firstSliceAng val="0"/>
        <c:holeSize val="9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rgbClr val="4D4D4F">
                    <a:lumMod val="65000"/>
                    <a:lumOff val="35000"/>
                  </a:srgbClr>
                </a:solidFill>
                <a:latin typeface="+mn-lt"/>
                <a:ea typeface="+mn-ea"/>
                <a:cs typeface="+mn-cs"/>
              </a:defRPr>
            </a:pPr>
            <a:r>
              <a:rPr lang="en-US" sz="1400" b="0" i="0" u="none" strike="noStrike" kern="1200" spc="0" baseline="0">
                <a:solidFill>
                  <a:srgbClr val="4D4D4F">
                    <a:lumMod val="65000"/>
                    <a:lumOff val="35000"/>
                  </a:srgbClr>
                </a:solidFill>
                <a:latin typeface="Arial" panose="020B0604020202020204" pitchFamily="34" charset="0"/>
                <a:ea typeface="+mn-ea"/>
                <a:cs typeface="Arial" panose="020B0604020202020204" pitchFamily="34" charset="0"/>
              </a:rPr>
              <a:t>Step2 - %Completed</a:t>
            </a: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4D4D4F">
                  <a:lumMod val="65000"/>
                  <a:lumOff val="35000"/>
                </a:srgbClr>
              </a:solidFill>
              <a:latin typeface="+mn-lt"/>
              <a:ea typeface="+mn-ea"/>
              <a:cs typeface="+mn-cs"/>
            </a:defRPr>
          </a:pPr>
          <a:endParaRPr lang="en-US"/>
        </a:p>
      </c:txPr>
    </c:title>
    <c:autoTitleDeleted val="0"/>
    <c:plotArea>
      <c:layout/>
      <c:doughnutChart>
        <c:varyColors val="1"/>
        <c:ser>
          <c:idx val="0"/>
          <c:order val="0"/>
          <c:spPr>
            <a:ln>
              <a:noFill/>
            </a:ln>
          </c:spPr>
          <c:dPt>
            <c:idx val="0"/>
            <c:bubble3D val="0"/>
            <c:spPr>
              <a:solidFill>
                <a:schemeClr val="accent1"/>
              </a:solidFill>
              <a:ln w="127000">
                <a:solidFill>
                  <a:schemeClr val="accent1"/>
                </a:solidFill>
              </a:ln>
              <a:effectLst/>
            </c:spPr>
            <c:extLst>
              <c:ext xmlns:c16="http://schemas.microsoft.com/office/drawing/2014/chart" uri="{C3380CC4-5D6E-409C-BE32-E72D297353CC}">
                <c16:uniqueId val="{00000001-CD3A-4276-8CDE-EEA902C257B8}"/>
              </c:ext>
            </c:extLst>
          </c:dPt>
          <c:dPt>
            <c:idx val="1"/>
            <c:bubble3D val="0"/>
            <c:spPr>
              <a:solidFill>
                <a:schemeClr val="bg2">
                  <a:lumMod val="90000"/>
                </a:schemeClr>
              </a:solidFill>
              <a:ln w="101600">
                <a:solidFill>
                  <a:schemeClr val="bg2">
                    <a:lumMod val="90000"/>
                  </a:schemeClr>
                </a:solidFill>
              </a:ln>
              <a:effectLst/>
            </c:spPr>
            <c:extLst>
              <c:ext xmlns:c16="http://schemas.microsoft.com/office/drawing/2014/chart" uri="{C3380CC4-5D6E-409C-BE32-E72D297353CC}">
                <c16:uniqueId val="{00000003-CD3A-4276-8CDE-EEA902C257B8}"/>
              </c:ext>
            </c:extLst>
          </c:dPt>
          <c:cat>
            <c:strRef>
              <c:f>'Consolidated TTPs'!$L$6:$L$7</c:f>
              <c:strCache>
                <c:ptCount val="2"/>
                <c:pt idx="0">
                  <c:v>%Completed</c:v>
                </c:pt>
                <c:pt idx="1">
                  <c:v>%Pending </c:v>
                </c:pt>
              </c:strCache>
            </c:strRef>
          </c:cat>
          <c:val>
            <c:numRef>
              <c:f>'Consolidated TTPs'!$M$6:$M$7</c:f>
              <c:numCache>
                <c:formatCode>0%</c:formatCode>
                <c:ptCount val="2"/>
                <c:pt idx="0">
                  <c:v>0</c:v>
                </c:pt>
                <c:pt idx="1">
                  <c:v>1</c:v>
                </c:pt>
              </c:numCache>
            </c:numRef>
          </c:val>
          <c:extLst>
            <c:ext xmlns:c16="http://schemas.microsoft.com/office/drawing/2014/chart" uri="{C3380CC4-5D6E-409C-BE32-E72D297353CC}">
              <c16:uniqueId val="{00000004-CD3A-4276-8CDE-EEA902C257B8}"/>
            </c:ext>
          </c:extLst>
        </c:ser>
        <c:dLbls>
          <c:showLegendKey val="0"/>
          <c:showVal val="0"/>
          <c:showCatName val="0"/>
          <c:showSerName val="0"/>
          <c:showPercent val="0"/>
          <c:showBubbleSize val="0"/>
          <c:showLeaderLines val="1"/>
        </c:dLbls>
        <c:firstSliceAng val="0"/>
        <c:holeSize val="9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a:latin typeface="Arial" panose="020B0604020202020204" pitchFamily="34" charset="0"/>
                <a:cs typeface="Arial" panose="020B0604020202020204" pitchFamily="34" charset="0"/>
              </a:rPr>
              <a:t>TTP Treatment Plan Status</a:t>
            </a:r>
          </a:p>
        </c:rich>
      </c:tx>
      <c:layout>
        <c:manualLayout>
          <c:xMode val="edge"/>
          <c:yMode val="edge"/>
          <c:x val="0.23556342641935585"/>
          <c:y val="0.1500682128240109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tx>
            <c:strRef>
              <c:f>'Consolidated TTPs'!$Z$16</c:f>
              <c:strCache>
                <c:ptCount val="1"/>
                <c:pt idx="0">
                  <c:v>Risk Accepted </c:v>
                </c:pt>
              </c:strCache>
            </c:strRef>
          </c:tx>
          <c:spPr>
            <a:solidFill>
              <a:schemeClr val="accent1"/>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'Consolidated TTPs'!$AA$16</c:f>
              <c:numCache>
                <c:formatCode>General</c:formatCode>
                <c:ptCount val="1"/>
                <c:pt idx="0">
                  <c:v>6</c:v>
                </c:pt>
              </c:numCache>
            </c:numRef>
          </c:val>
          <c:extLst>
            <c:ext xmlns:c16="http://schemas.microsoft.com/office/drawing/2014/chart" uri="{C3380CC4-5D6E-409C-BE32-E72D297353CC}">
              <c16:uniqueId val="{00000008-060D-45CD-A6D0-C631E06FEA5D}"/>
            </c:ext>
          </c:extLst>
        </c:ser>
        <c:ser>
          <c:idx val="1"/>
          <c:order val="1"/>
          <c:tx>
            <c:strRef>
              <c:f>'Consolidated TTPs'!$Z$17</c:f>
              <c:strCache>
                <c:ptCount val="1"/>
                <c:pt idx="0">
                  <c:v>Create Detection</c:v>
                </c:pt>
              </c:strCache>
            </c:strRef>
          </c:tx>
          <c:spPr>
            <a:solidFill>
              <a:schemeClr val="accent5"/>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'Consolidated TTPs'!$AA$17</c:f>
              <c:numCache>
                <c:formatCode>General</c:formatCode>
                <c:ptCount val="1"/>
                <c:pt idx="0">
                  <c:v>15</c:v>
                </c:pt>
              </c:numCache>
            </c:numRef>
          </c:val>
          <c:extLst>
            <c:ext xmlns:c16="http://schemas.microsoft.com/office/drawing/2014/chart" uri="{C3380CC4-5D6E-409C-BE32-E72D297353CC}">
              <c16:uniqueId val="{00000009-060D-45CD-A6D0-C631E06FEA5D}"/>
            </c:ext>
          </c:extLst>
        </c:ser>
        <c:ser>
          <c:idx val="2"/>
          <c:order val="2"/>
          <c:tx>
            <c:strRef>
              <c:f>'Consolidated TTPs'!$Z$18</c:f>
              <c:strCache>
                <c:ptCount val="1"/>
                <c:pt idx="0">
                  <c:v>Invest in Tech</c:v>
                </c:pt>
              </c:strCache>
            </c:strRef>
          </c:tx>
          <c:spPr>
            <a:solidFill>
              <a:schemeClr val="accent2"/>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'Consolidated TTPs'!$AA$18</c:f>
              <c:numCache>
                <c:formatCode>General</c:formatCode>
                <c:ptCount val="1"/>
                <c:pt idx="0">
                  <c:v>0</c:v>
                </c:pt>
              </c:numCache>
            </c:numRef>
          </c:val>
          <c:extLst>
            <c:ext xmlns:c16="http://schemas.microsoft.com/office/drawing/2014/chart" uri="{C3380CC4-5D6E-409C-BE32-E72D297353CC}">
              <c16:uniqueId val="{0000000A-060D-45CD-A6D0-C631E06FEA5D}"/>
            </c:ext>
          </c:extLst>
        </c:ser>
        <c:ser>
          <c:idx val="3"/>
          <c:order val="3"/>
          <c:tx>
            <c:strRef>
              <c:f>'Consolidated TTPs'!$Z$19</c:f>
              <c:strCache>
                <c:ptCount val="1"/>
                <c:pt idx="0">
                  <c:v>Pending Treatment Plan</c:v>
                </c:pt>
              </c:strCache>
            </c:strRef>
          </c:tx>
          <c:spPr>
            <a:solidFill>
              <a:schemeClr val="tx2"/>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'Consolidated TTPs'!$AA$19</c:f>
              <c:numCache>
                <c:formatCode>General</c:formatCode>
                <c:ptCount val="1"/>
                <c:pt idx="0">
                  <c:v>-21</c:v>
                </c:pt>
              </c:numCache>
            </c:numRef>
          </c:val>
          <c:extLst>
            <c:ext xmlns:c16="http://schemas.microsoft.com/office/drawing/2014/chart" uri="{C3380CC4-5D6E-409C-BE32-E72D297353CC}">
              <c16:uniqueId val="{0000000B-060D-45CD-A6D0-C631E06FEA5D}"/>
            </c:ext>
          </c:extLst>
        </c:ser>
        <c:dLbls>
          <c:dLblPos val="ctr"/>
          <c:showLegendKey val="0"/>
          <c:showVal val="1"/>
          <c:showCatName val="0"/>
          <c:showSerName val="0"/>
          <c:showPercent val="0"/>
          <c:showBubbleSize val="0"/>
        </c:dLbls>
        <c:gapWidth val="100"/>
        <c:overlap val="100"/>
        <c:axId val="575315167"/>
        <c:axId val="1202495759"/>
      </c:barChart>
      <c:valAx>
        <c:axId val="1202495759"/>
        <c:scaling>
          <c:orientation val="minMax"/>
        </c:scaling>
        <c:delete val="1"/>
        <c:axPos val="b"/>
        <c:numFmt formatCode="General" sourceLinked="1"/>
        <c:majorTickMark val="out"/>
        <c:minorTickMark val="none"/>
        <c:tickLblPos val="nextTo"/>
        <c:crossAx val="575315167"/>
        <c:crosses val="autoZero"/>
        <c:crossBetween val="between"/>
      </c:valAx>
      <c:catAx>
        <c:axId val="575315167"/>
        <c:scaling>
          <c:orientation val="minMax"/>
        </c:scaling>
        <c:delete val="1"/>
        <c:axPos val="l"/>
        <c:numFmt formatCode="General" sourceLinked="1"/>
        <c:majorTickMark val="out"/>
        <c:minorTickMark val="none"/>
        <c:tickLblPos val="nextTo"/>
        <c:crossAx val="120249575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76199</xdr:colOff>
      <xdr:row>2</xdr:row>
      <xdr:rowOff>205740</xdr:rowOff>
    </xdr:from>
    <xdr:to>
      <xdr:col>28</xdr:col>
      <xdr:colOff>419099</xdr:colOff>
      <xdr:row>15</xdr:row>
      <xdr:rowOff>15241</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15241</xdr:colOff>
      <xdr:row>15</xdr:row>
      <xdr:rowOff>205740</xdr:rowOff>
    </xdr:from>
    <xdr:to>
      <xdr:col>28</xdr:col>
      <xdr:colOff>419101</xdr:colOff>
      <xdr:row>27</xdr:row>
      <xdr:rowOff>179071</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7620</xdr:colOff>
      <xdr:row>40</xdr:row>
      <xdr:rowOff>205740</xdr:rowOff>
    </xdr:from>
    <xdr:to>
      <xdr:col>29</xdr:col>
      <xdr:colOff>0</xdr:colOff>
      <xdr:row>54</xdr:row>
      <xdr:rowOff>30480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0.39865</cdr:x>
      <cdr:y>0.44598</cdr:y>
    </cdr:from>
    <cdr:to>
      <cdr:x>0.59755</cdr:x>
      <cdr:y>0.635</cdr:y>
    </cdr:to>
    <cdr:sp macro="" textlink="">
      <cdr:nvSpPr>
        <cdr:cNvPr id="2" name="TextBox 1">
          <a:extLst xmlns:a="http://schemas.openxmlformats.org/drawingml/2006/main">
            <a:ext uri="{FF2B5EF4-FFF2-40B4-BE49-F238E27FC236}">
              <a16:creationId xmlns:a16="http://schemas.microsoft.com/office/drawing/2014/main" id="{94082699-CAC9-000C-6BD5-F8D258101C2B}"/>
            </a:ext>
          </a:extLst>
        </cdr:cNvPr>
        <cdr:cNvSpPr txBox="1"/>
      </cdr:nvSpPr>
      <cdr:spPr>
        <a:xfrm xmlns:a="http://schemas.openxmlformats.org/drawingml/2006/main">
          <a:off x="1827167" y="1220017"/>
          <a:ext cx="911678" cy="5170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en-US" sz="1100"/>
        </a:p>
      </cdr:txBody>
    </cdr:sp>
  </cdr:relSizeAnchor>
  <cdr:relSizeAnchor xmlns:cdr="http://schemas.openxmlformats.org/drawingml/2006/chartDrawing">
    <cdr:from>
      <cdr:x>0.35817</cdr:x>
      <cdr:y>0.47177</cdr:y>
    </cdr:from>
    <cdr:to>
      <cdr:x>0.66667</cdr:x>
      <cdr:y>0.69063</cdr:y>
    </cdr:to>
    <cdr:sp macro="" textlink="'Consolidated TTPs'!$H$6">
      <cdr:nvSpPr>
        <cdr:cNvPr id="3" name="TextBox 2">
          <a:extLst xmlns:a="http://schemas.openxmlformats.org/drawingml/2006/main">
            <a:ext uri="{FF2B5EF4-FFF2-40B4-BE49-F238E27FC236}">
              <a16:creationId xmlns:a16="http://schemas.microsoft.com/office/drawing/2014/main" id="{3B44EE82-C0A5-2F01-F3A2-1B3FC98C4AE4}"/>
            </a:ext>
          </a:extLst>
        </cdr:cNvPr>
        <cdr:cNvSpPr txBox="1"/>
      </cdr:nvSpPr>
      <cdr:spPr>
        <a:xfrm xmlns:a="http://schemas.openxmlformats.org/drawingml/2006/main">
          <a:off x="1248641" y="1033531"/>
          <a:ext cx="1075460" cy="4794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37FA7B4-09AE-45AE-99EF-40BE19F48922}" type="TxLink">
            <a:rPr lang="en-US" sz="2400" b="0" i="0" u="none" strike="noStrike">
              <a:solidFill>
                <a:schemeClr val="accent1"/>
              </a:solidFill>
              <a:latin typeface="Arial" panose="020B0604020202020204" pitchFamily="34" charset="0"/>
              <a:cs typeface="Arial" panose="020B0604020202020204" pitchFamily="34" charset="0"/>
            </a:rPr>
            <a:pPr algn="ctr"/>
            <a:t>0%</a:t>
          </a:fld>
          <a:endParaRPr lang="en-US" sz="2400">
            <a:solidFill>
              <a:schemeClr val="accent1"/>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0.39865</cdr:x>
      <cdr:y>0.44598</cdr:y>
    </cdr:from>
    <cdr:to>
      <cdr:x>0.59755</cdr:x>
      <cdr:y>0.635</cdr:y>
    </cdr:to>
    <cdr:sp macro="" textlink="">
      <cdr:nvSpPr>
        <cdr:cNvPr id="2" name="TextBox 1">
          <a:extLst xmlns:a="http://schemas.openxmlformats.org/drawingml/2006/main">
            <a:ext uri="{FF2B5EF4-FFF2-40B4-BE49-F238E27FC236}">
              <a16:creationId xmlns:a16="http://schemas.microsoft.com/office/drawing/2014/main" id="{94082699-CAC9-000C-6BD5-F8D258101C2B}"/>
            </a:ext>
          </a:extLst>
        </cdr:cNvPr>
        <cdr:cNvSpPr txBox="1"/>
      </cdr:nvSpPr>
      <cdr:spPr>
        <a:xfrm xmlns:a="http://schemas.openxmlformats.org/drawingml/2006/main">
          <a:off x="1827167" y="1220017"/>
          <a:ext cx="911678" cy="5170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0.36776</cdr:x>
      <cdr:y>0.4528</cdr:y>
    </cdr:from>
    <cdr:to>
      <cdr:x>0.66165</cdr:x>
      <cdr:y>0.65031</cdr:y>
    </cdr:to>
    <cdr:sp macro="" textlink="'Consolidated TTPs'!$M$6">
      <cdr:nvSpPr>
        <cdr:cNvPr id="3" name="TextBox 2">
          <a:extLst xmlns:a="http://schemas.openxmlformats.org/drawingml/2006/main">
            <a:ext uri="{FF2B5EF4-FFF2-40B4-BE49-F238E27FC236}">
              <a16:creationId xmlns:a16="http://schemas.microsoft.com/office/drawing/2014/main" id="{3B44EE82-C0A5-2F01-F3A2-1B3FC98C4AE4}"/>
            </a:ext>
          </a:extLst>
        </cdr:cNvPr>
        <cdr:cNvSpPr txBox="1"/>
      </cdr:nvSpPr>
      <cdr:spPr>
        <a:xfrm xmlns:a="http://schemas.openxmlformats.org/drawingml/2006/main">
          <a:off x="1304475" y="984209"/>
          <a:ext cx="1042484" cy="4293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5131601-8F36-4358-8C94-037F05A0A03D}" type="TxLink">
            <a:rPr lang="en-US" sz="2400" b="0" i="0" u="none" strike="noStrike">
              <a:solidFill>
                <a:schemeClr val="accent1"/>
              </a:solidFill>
              <a:latin typeface="Arial" panose="020B0604020202020204" pitchFamily="34" charset="0"/>
              <a:cs typeface="Arial" panose="020B0604020202020204" pitchFamily="34" charset="0"/>
            </a:rPr>
            <a:pPr algn="ctr"/>
            <a:t>0%</a:t>
          </a:fld>
          <a:endParaRPr lang="en-US" sz="4400">
            <a:solidFill>
              <a:schemeClr val="accent1"/>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4</xdr:row>
          <xdr:rowOff>57150</xdr:rowOff>
        </xdr:from>
        <xdr:to>
          <xdr:col>9</xdr:col>
          <xdr:colOff>0</xdr:colOff>
          <xdr:row>4</xdr:row>
          <xdr:rowOff>400050</xdr:rowOff>
        </xdr:to>
        <xdr:sp macro="" textlink="">
          <xdr:nvSpPr>
            <xdr:cNvPr id="16386" name="TextBox1" hidden="1">
              <a:extLst>
                <a:ext uri="{63B3BB69-23CF-44E3-9099-C40C66FF867C}">
                  <a14:compatExt spid="_x0000_s16386"/>
                </a:ext>
                <a:ext uri="{FF2B5EF4-FFF2-40B4-BE49-F238E27FC236}">
                  <a16:creationId xmlns:a16="http://schemas.microsoft.com/office/drawing/2014/main" id="{00000000-0008-0000-09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13BAEB8-55B9-4682-96EF-FAC512A1B3D9}" name="All_SecurityControls" displayName="All_SecurityControls" ref="G12:J120" totalsRowShown="0" headerRowDxfId="127" dataDxfId="126">
  <autoFilter ref="G12:J120" xr:uid="{613BAEB8-55B9-4682-96EF-FAC512A1B3D9}"/>
  <tableColumns count="4">
    <tableColumn id="3" xr3:uid="{DA5C6029-6BF6-4DB7-9E92-E86920820F64}" name="Vendor" dataDxfId="125"/>
    <tableColumn id="1" xr3:uid="{3D41A3F1-CD7B-42C9-A735-00431551DCFC}" name="Security control Name " dataDxfId="124"/>
    <tableColumn id="4" xr3:uid="{C0665D01-2CCA-466B-981A-249B28EFB712}" name="Include" dataDxfId="123"/>
    <tableColumn id="2" xr3:uid="{2F30492E-5C30-42E6-9471-8CF0153A9446}" name="TIDs" dataDxfId="122"/>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919DD8B-C3A2-4501-AE97-3815C16E65D7}" name="MITRE_Mitigations" displayName="MITRE_Mitigations" ref="G12:K55" totalsRowShown="0" headerRowDxfId="121" dataDxfId="120">
  <autoFilter ref="G12:K55" xr:uid="{3919DD8B-C3A2-4501-AE97-3815C16E65D7}"/>
  <tableColumns count="5">
    <tableColumn id="1" xr3:uid="{F6B34037-583E-4F08-96A4-4BA94453B48E}" name="ID" dataDxfId="119"/>
    <tableColumn id="2" xr3:uid="{18ABCA64-BE53-421A-9133-EFC3E6BF0FDD}" name="name" dataDxfId="118"/>
    <tableColumn id="3" xr3:uid="{9D9ED421-F0D5-4DA8-870E-80AA580BA60D}" name="description" dataDxfId="117"/>
    <tableColumn id="6" xr3:uid="{59906404-AD8A-451E-9D5F-199E033722A0}" name="Include" dataDxfId="116"/>
    <tableColumn id="5" xr3:uid="{59CEE43B-F56C-4F2D-8A99-4F2E26DFEA8E}" name="TIDs" dataDxfId="115"/>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B1797CA-AED2-441D-8A03-55ED67CB19DB}" name="Tbl_Step2C" displayName="Tbl_Step2C" ref="G12:N35" totalsRowShown="0" headerRowDxfId="114" dataDxfId="113">
  <autoFilter ref="G12:N35" xr:uid="{3B1797CA-AED2-441D-8A03-55ED67CB19DB}"/>
  <tableColumns count="8">
    <tableColumn id="1" xr3:uid="{3034F54E-E588-457B-AFD2-CC992FDEAD44}" name="ID" dataDxfId="112"/>
    <tableColumn id="2" xr3:uid="{613435AA-5994-454E-ADE4-E580E6E55DB1}" name="name" dataDxfId="111"/>
    <tableColumn id="3" xr3:uid="{96DBF27D-1BC5-413B-AB4D-7BD02ED00135}" name="Include_in_Scope" dataDxfId="110"/>
    <tableColumn id="4" xr3:uid="{48D9758F-41E1-4E9A-9301-3BAE252CBDD0}" name="description" dataDxfId="109"/>
    <tableColumn id="5" xr3:uid="{577ECAF8-80AB-4681-B7EA-278E219DD7F8}" name="url" dataDxfId="108"/>
    <tableColumn id="6" xr3:uid="{B7E21110-C88D-47D4-A2CD-F7C70C07BB16}" name="associated campaigns" dataDxfId="107"/>
    <tableColumn id="10" xr3:uid="{E1C2A06A-949F-43BE-B962-CE17AA5622E1}" name="TTP" dataDxfId="106"/>
    <tableColumn id="11" xr3:uid="{B1A4C940-3EC6-467F-B664-A484291F97CD}" name="Software_Name " dataDxfId="10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DED1A99-347E-49AD-83BD-6E6FC8BEF099}" name="Tbl_Keyttps" displayName="Tbl_Keyttps" ref="A1:AB168" totalsRowShown="0" headerRowDxfId="104" dataDxfId="102" headerRowBorderDxfId="103">
  <autoFilter ref="A1:AB168" xr:uid="{D21FD996-9EBB-4B2A-946C-EB63A5AB87F3}"/>
  <tableColumns count="28">
    <tableColumn id="1" xr3:uid="{180046DB-30A4-430F-8FFB-5D9710DD4DA5}" name="TA0043: Reconnaissance" dataDxfId="101"/>
    <tableColumn id="2" xr3:uid="{7FF1CABD-8580-4683-9FA4-1888871072F6}" name="ST.Reconnaissance" dataDxfId="100"/>
    <tableColumn id="3" xr3:uid="{318C9EFA-05CE-4AAE-9918-D7E84D10C065}" name="TA0042: Resource Development" dataDxfId="99"/>
    <tableColumn id="4" xr3:uid="{6C59787E-6CDE-4142-871F-7CAFF248AEBE}" name="ST.ResourceDevelopment" dataDxfId="98"/>
    <tableColumn id="5" xr3:uid="{4B276537-E3AB-4E8C-90D5-3D5A090378E2}" name="TA0001: Initial Access" dataDxfId="97"/>
    <tableColumn id="6" xr3:uid="{3EA2F440-9C46-4E71-93E9-3AE04D8F9792}" name="ST.InitialAccess" dataDxfId="96"/>
    <tableColumn id="7" xr3:uid="{EBB1719F-AB64-49EE-8403-C6C5D45DAC76}" name="TA0002: Execution" dataDxfId="95"/>
    <tableColumn id="8" xr3:uid="{28E24509-4F3F-467B-B029-12FB650AA366}" name="ST.Execution" dataDxfId="94"/>
    <tableColumn id="9" xr3:uid="{0F0AA6B9-0F99-4AA5-9818-8CDC122DD20B}" name="TA0003: Persistence" dataDxfId="93"/>
    <tableColumn id="10" xr3:uid="{9604C2AD-8F27-419B-87C5-9FE7874D64D3}" name="ST.Persistence" dataDxfId="92"/>
    <tableColumn id="11" xr3:uid="{96EE61C3-05FC-4673-9730-D599CB3A9F6F}" name="TA0004: Privilege Escalation" dataDxfId="91"/>
    <tableColumn id="12" xr3:uid="{C2C5C089-C2E1-48AC-A929-36DEFD353253}" name="ST.Privilege Escalation" dataDxfId="90"/>
    <tableColumn id="13" xr3:uid="{10635D07-58BA-4816-AA10-8B898AEE09F5}" name="TA0005: Defense Evasion" dataDxfId="89"/>
    <tableColumn id="14" xr3:uid="{E6526512-FD1C-451E-AC06-442218AAF915}" name="ST.Defense Evasion" dataDxfId="88"/>
    <tableColumn id="15" xr3:uid="{6858B54A-9178-429F-BB1A-77100F5F02BA}" name="TA0006: Credential Access" dataDxfId="87"/>
    <tableColumn id="16" xr3:uid="{8247DB69-F4A4-4649-849D-004E78E0E75E}" name="ST.Credential Access" dataDxfId="86"/>
    <tableColumn id="17" xr3:uid="{8025F8C6-CF04-4D7D-A1B0-7E11706CBC3E}" name="TA0007: Discovery" dataDxfId="85"/>
    <tableColumn id="18" xr3:uid="{70C72B21-A840-4522-8D1B-B7B9876C7F9D}" name="ST.Discovery" dataDxfId="84"/>
    <tableColumn id="19" xr3:uid="{E7E7537D-C335-4AA9-AB82-B8AB4B09AD2A}" name="TA0008: Lateral Movement" dataDxfId="83"/>
    <tableColumn id="20" xr3:uid="{A3753F19-F2EA-4BCD-990B-18040D046EE8}" name="ST.Lateral Movement" dataDxfId="82"/>
    <tableColumn id="21" xr3:uid="{DCE24622-B4FB-4A2E-BE4F-30FEA0EE225F}" name="TA0009: Collection" dataDxfId="81"/>
    <tableColumn id="22" xr3:uid="{284916AF-285F-4EC1-B66C-0A01C1C19DEF}" name="ST.Collection" dataDxfId="80"/>
    <tableColumn id="23" xr3:uid="{E8B2D225-8721-4473-9158-7372F393D824}" name="TA0011: Command and Control" dataDxfId="79"/>
    <tableColumn id="24" xr3:uid="{F0D00E71-98DC-48C2-B962-E23B5A7ED0D3}" name="ST.Command and Control" dataDxfId="78"/>
    <tableColumn id="25" xr3:uid="{7CCFD709-5124-423C-A892-B311931479BB}" name="TA0010: Exfiltration" dataDxfId="77"/>
    <tableColumn id="26" xr3:uid="{103357BE-7521-490A-B8E5-B19EE283BA3E}" name="ST.Exfiltration" dataDxfId="76"/>
    <tableColumn id="27" xr3:uid="{80786615-6E79-4E87-AD0A-CF1AA1854791}" name="TA0040: Impact" dataDxfId="75"/>
    <tableColumn id="28" xr3:uid="{9DC8BD42-D07A-4A2B-930D-729241EF5A47}" name="ST.Impact" dataDxfId="74"/>
  </tableColumns>
  <tableStyleInfo name="TableStyleMedium1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00ADC8D-1025-43E5-865F-0FD2B0522FE8}" name="Tbl_Gapincoverage" displayName="Tbl_Gapincoverage" ref="A1:AB176" totalsRowShown="0" headerRowDxfId="73" dataDxfId="71" headerRowBorderDxfId="72">
  <autoFilter ref="A1:AB176" xr:uid="{D21FD996-9EBB-4B2A-946C-EB63A5AB87F3}"/>
  <tableColumns count="28">
    <tableColumn id="1" xr3:uid="{24AA00C4-9A75-401B-A2DE-876077B21D0C}" name="TA0043: Reconnaissance" dataDxfId="70"/>
    <tableColumn id="2" xr3:uid="{CA7D7FA6-F74B-422E-B232-CD0B50AF2925}" name="ST.Reconnaissance" dataDxfId="69"/>
    <tableColumn id="3" xr3:uid="{BDD4FE5D-C4A0-43CD-B17A-3E3EB51DD08C}" name="TA0042: Resource Development" dataDxfId="68"/>
    <tableColumn id="4" xr3:uid="{04B63E04-8DD5-401A-951D-71FBE6EB3F59}" name="ST.ResourceDevelopment" dataDxfId="67"/>
    <tableColumn id="5" xr3:uid="{AD6C2AF9-90AF-41B6-88C6-73D69EA7FCB4}" name="TA0001: Initial Access" dataDxfId="66"/>
    <tableColumn id="6" xr3:uid="{A5AF7871-D199-4957-B93F-77A64C507276}" name="ST.InitialAccess" dataDxfId="65"/>
    <tableColumn id="7" xr3:uid="{5CCB1B0B-8C9C-471F-8CE2-E39622468C1C}" name="TA0002: Execution" dataDxfId="64"/>
    <tableColumn id="8" xr3:uid="{699E1472-B15A-4C19-A918-7DB36B2CA635}" name="ST.Execution" dataDxfId="63"/>
    <tableColumn id="9" xr3:uid="{EB107813-E147-4FF9-AE1E-D7B613AB8CA8}" name="TA0003: Persistence" dataDxfId="62"/>
    <tableColumn id="10" xr3:uid="{7D292D95-E256-4EB7-B3E2-FA617C1C6F66}" name="ST.Persistence" dataDxfId="61"/>
    <tableColumn id="11" xr3:uid="{D6679615-9230-4B48-931B-3CDA84055B3B}" name="TA0004: Privilege Escalation" dataDxfId="60"/>
    <tableColumn id="12" xr3:uid="{20BD2C95-5116-4F55-939F-A3569E6C85CE}" name="ST.Privilege Escalation" dataDxfId="59"/>
    <tableColumn id="13" xr3:uid="{B3E57737-0C9D-4A16-A1C3-B8B7730941FE}" name="TA0005: Defense Evasion" dataDxfId="58"/>
    <tableColumn id="14" xr3:uid="{16E7CB1D-5F9E-4804-B4C3-DE79308AF34C}" name="ST.Defense Evasion" dataDxfId="57"/>
    <tableColumn id="15" xr3:uid="{4606C693-2A38-40AB-8E92-870EBC4FE77C}" name="TA0006: Credential Access" dataDxfId="56"/>
    <tableColumn id="16" xr3:uid="{4D828901-D139-40D9-9F0A-0565B5D85B03}" name="ST.Credential Access" dataDxfId="55"/>
    <tableColumn id="17" xr3:uid="{676946C0-589F-4708-BCC9-15E5930A73C3}" name="TA0007: Discovery" dataDxfId="54"/>
    <tableColumn id="18" xr3:uid="{3C7FA00E-E7DE-48EC-8179-621ACCAA7455}" name="ST.Discovery" dataDxfId="53"/>
    <tableColumn id="19" xr3:uid="{0D92B337-0DAC-492E-B73C-3BE5D009D9F6}" name="TA0008: Lateral Movement" dataDxfId="52"/>
    <tableColumn id="20" xr3:uid="{9BD50A9B-253D-476E-BF64-126569594F7B}" name="ST.Lateral Movement" dataDxfId="51"/>
    <tableColumn id="21" xr3:uid="{C5919D59-3603-4584-A76D-BA55C23639B4}" name="TA0009: Collection" dataDxfId="50"/>
    <tableColumn id="22" xr3:uid="{B410C112-8157-41BC-B48C-8D78A4DF7CD2}" name="ST.Collection" dataDxfId="49"/>
    <tableColumn id="23" xr3:uid="{AE6537FD-721F-486A-B9A3-22AF85426CE8}" name="TA0011: Command and Control" dataDxfId="48"/>
    <tableColumn id="24" xr3:uid="{BAA55AD2-13CF-4547-A7D4-815927A09943}" name="ST.Command and Control" dataDxfId="47"/>
    <tableColumn id="25" xr3:uid="{9F6D56B2-B112-418C-98CA-70CC2364620B}" name="TA0010: Exfiltration" dataDxfId="46"/>
    <tableColumn id="26" xr3:uid="{E9311F0D-24F3-478B-A619-7784D5A2FB12}" name="ST.Exfiltration" dataDxfId="45"/>
    <tableColumn id="27" xr3:uid="{2420CDC0-D0BD-4F8B-AC9E-8FAB838D15A2}" name="TA0040: Impact" dataDxfId="44"/>
    <tableColumn id="28" xr3:uid="{2F83F098-2616-40B4-9F4A-ACBFA1D9811E}" name="ST.Impact" dataDxfId="43"/>
  </tableColumns>
  <tableStyleInfo name="TableStyleMedium1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955959A-8E2A-43EB-AEF5-C061B77CB47C}" name="Tbl_Renewedcoverage" displayName="Tbl_Renewedcoverage" ref="A1:AB176" totalsRowShown="0" headerRowDxfId="42" dataDxfId="40" headerRowBorderDxfId="41">
  <autoFilter ref="A1:AB176" xr:uid="{D21FD996-9EBB-4B2A-946C-EB63A5AB87F3}"/>
  <tableColumns count="28">
    <tableColumn id="1" xr3:uid="{DFF66C79-4A0A-4372-A93C-4600BE0B3AC7}" name="TA0043: Reconnaissance" dataDxfId="39"/>
    <tableColumn id="2" xr3:uid="{022EF661-03BB-4379-9D94-C06E0EF06B78}" name="ST.Reconnaissance" dataDxfId="38"/>
    <tableColumn id="3" xr3:uid="{27C669A7-279A-49C5-B23B-30939FBE3237}" name="TA0042: Resource Development" dataDxfId="37"/>
    <tableColumn id="4" xr3:uid="{A2857875-F3D0-4944-B63B-654CED145761}" name="ST.ResourceDevelopment" dataDxfId="36"/>
    <tableColumn id="5" xr3:uid="{560A82BD-B532-4011-8F6D-66E87F79ED37}" name="TA0001: Initial Access" dataDxfId="35"/>
    <tableColumn id="6" xr3:uid="{90FDEC08-E8B7-494E-91BD-0FBA2E4EE3B2}" name="ST.InitialAccess" dataDxfId="34"/>
    <tableColumn id="7" xr3:uid="{A54A2747-6B8A-4E69-9849-415731E3148E}" name="TA0002: Execution" dataDxfId="33"/>
    <tableColumn id="8" xr3:uid="{21A85002-87AA-4A70-9C77-3B9EE9EEEBA7}" name="ST.Execution" dataDxfId="32"/>
    <tableColumn id="9" xr3:uid="{932EBC85-3699-4C22-8FFA-90B99E51C72B}" name="TA0003: Persistence" dataDxfId="31"/>
    <tableColumn id="10" xr3:uid="{69EB99C5-344A-48B7-9CAF-7AFA9248CD77}" name="ST.Persistence" dataDxfId="30"/>
    <tableColumn id="11" xr3:uid="{1F286A05-1FAD-4EE6-95A0-FF7C1FC17B44}" name="TA0004: Privilege Escalation" dataDxfId="29"/>
    <tableColumn id="12" xr3:uid="{94380035-A60A-4825-B9C1-B0C0FB39715A}" name="ST.Privilege Escalation" dataDxfId="28"/>
    <tableColumn id="13" xr3:uid="{BB3FE379-D22E-4AEC-A10B-553EBBFEB97A}" name="TA0005: Defense Evasion" dataDxfId="27"/>
    <tableColumn id="14" xr3:uid="{5D3ED3C1-4979-4DD7-84FA-D135D8BDAC5E}" name="ST.Defense Evasion" dataDxfId="26"/>
    <tableColumn id="15" xr3:uid="{AD3ABBC0-62AB-43BD-BAB8-A21181CD80B5}" name="TA0006: Credential Access" dataDxfId="25"/>
    <tableColumn id="16" xr3:uid="{C9555E7C-7FD8-4602-8310-1AA8BF9810F3}" name="ST.Credential Access" dataDxfId="24"/>
    <tableColumn id="17" xr3:uid="{D6DBF400-B6BC-498C-966B-25EDA454FDCB}" name="TA0007: Discovery" dataDxfId="23"/>
    <tableColumn id="18" xr3:uid="{2DC73036-AB4D-4678-BF13-EC81801A65D4}" name="ST.Discovery" dataDxfId="22"/>
    <tableColumn id="19" xr3:uid="{C08036BC-2482-4487-8E26-EDE45F9EE1D6}" name="TA0008: Lateral Movement" dataDxfId="21"/>
    <tableColumn id="20" xr3:uid="{9C1F7D45-CCD4-4B6E-88DD-35D2AA6EEC12}" name="ST.Lateral Movement" dataDxfId="20"/>
    <tableColumn id="21" xr3:uid="{462D0A31-0829-4AE6-B4AF-29DA10EDAC0B}" name="TA0009: Collection" dataDxfId="19"/>
    <tableColumn id="22" xr3:uid="{3AB5B55A-F878-4203-8207-877F5C50A5CD}" name="ST.Collection" dataDxfId="18"/>
    <tableColumn id="23" xr3:uid="{B62945BC-BD05-4CE6-930D-A640E2EB1D55}" name="TA0011: Command and Control" dataDxfId="17"/>
    <tableColumn id="24" xr3:uid="{D9406196-0CA9-4B72-979E-33D204B0E2B0}" name="ST.Command and Control" dataDxfId="16"/>
    <tableColumn id="25" xr3:uid="{9F676A47-D486-4357-875F-6CCCDA2FB422}" name="TA0010: Exfiltration" dataDxfId="15"/>
    <tableColumn id="26" xr3:uid="{252C8C68-5C8D-476F-B4A8-2F1DF7D95B67}" name="ST.Exfiltration" dataDxfId="14"/>
    <tableColumn id="27" xr3:uid="{2A633350-E087-43E9-9EB7-56341F0B198F}" name="TA0040: Impact" dataDxfId="13"/>
    <tableColumn id="28" xr3:uid="{9EAD2B79-743E-409B-BECA-77271EB10366}" name="ST.Impact" dataDxfId="12"/>
  </tableColumns>
  <tableStyleInfo name="TableStyleMedium11" showFirstColumn="0" showLastColumn="0" showRowStripes="0" showColumnStripes="0"/>
</table>
</file>

<file path=xl/theme/theme1.xml><?xml version="1.0" encoding="utf-8"?>
<a:theme xmlns:a="http://schemas.openxmlformats.org/drawingml/2006/main" name="Office Theme">
  <a:themeElements>
    <a:clrScheme name="Kroll Colors">
      <a:dk1>
        <a:srgbClr val="4D4D4F"/>
      </a:dk1>
      <a:lt1>
        <a:sysClr val="window" lastClr="FFFFFF"/>
      </a:lt1>
      <a:dk2>
        <a:srgbClr val="001424"/>
      </a:dk2>
      <a:lt2>
        <a:srgbClr val="E7E6E6"/>
      </a:lt2>
      <a:accent1>
        <a:srgbClr val="14487F"/>
      </a:accent1>
      <a:accent2>
        <a:srgbClr val="43B049"/>
      </a:accent2>
      <a:accent3>
        <a:srgbClr val="003057"/>
      </a:accent3>
      <a:accent4>
        <a:srgbClr val="4C9FC8"/>
      </a:accent4>
      <a:accent5>
        <a:srgbClr val="67D2DF"/>
      </a:accent5>
      <a:accent6>
        <a:srgbClr val="A7A8A9"/>
      </a:accent6>
      <a:hlink>
        <a:srgbClr val="43B049"/>
      </a:hlink>
      <a:folHlink>
        <a:srgbClr val="14487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BE7B-374E-4700-9E2D-8AA47A165DB1}">
  <sheetPr codeName="Sheet3">
    <tabColor rgb="FF7030A0"/>
    <pageSetUpPr fitToPage="1"/>
  </sheetPr>
  <dimension ref="A1:AI67"/>
  <sheetViews>
    <sheetView showGridLines="0" showRowColHeaders="0" tabSelected="1" topLeftCell="A29" workbookViewId="0">
      <selection activeCell="E13" sqref="E13"/>
    </sheetView>
  </sheetViews>
  <sheetFormatPr defaultColWidth="0" defaultRowHeight="14" zeroHeight="1" x14ac:dyDescent="0.3"/>
  <cols>
    <col min="1" max="7" width="6.54296875" style="36" customWidth="1"/>
    <col min="8" max="26" width="4.81640625" style="32" customWidth="1"/>
    <col min="27" max="29" width="6.54296875" style="32" customWidth="1"/>
    <col min="30" max="35" width="4.81640625" style="32" hidden="1" customWidth="1"/>
    <col min="36" max="16384" width="6.54296875" style="32" hidden="1"/>
  </cols>
  <sheetData>
    <row r="1" spans="8:29" ht="15" customHeight="1" x14ac:dyDescent="0.3">
      <c r="H1" s="133" t="s">
        <v>3490</v>
      </c>
      <c r="I1" s="133"/>
      <c r="J1" s="133"/>
      <c r="K1" s="133"/>
      <c r="L1" s="133"/>
      <c r="M1" s="133"/>
      <c r="N1" s="133"/>
      <c r="O1" s="133"/>
      <c r="P1" s="133"/>
      <c r="Q1" s="133"/>
      <c r="R1" s="133"/>
      <c r="S1" s="133"/>
      <c r="T1" s="133"/>
      <c r="U1" s="133"/>
      <c r="V1" s="133"/>
      <c r="W1" s="133"/>
      <c r="X1" s="133"/>
      <c r="Y1" s="133"/>
      <c r="Z1" s="133"/>
      <c r="AA1" s="133"/>
      <c r="AB1" s="133"/>
      <c r="AC1" s="133"/>
    </row>
    <row r="2" spans="8:29" ht="73.150000000000006" customHeight="1" x14ac:dyDescent="0.3">
      <c r="H2" s="133"/>
      <c r="I2" s="133"/>
      <c r="J2" s="133"/>
      <c r="K2" s="133"/>
      <c r="L2" s="133"/>
      <c r="M2" s="133"/>
      <c r="N2" s="133"/>
      <c r="O2" s="133"/>
      <c r="P2" s="133"/>
      <c r="Q2" s="133"/>
      <c r="R2" s="133"/>
      <c r="S2" s="133"/>
      <c r="T2" s="133"/>
      <c r="U2" s="133"/>
      <c r="V2" s="133"/>
      <c r="W2" s="133"/>
      <c r="X2" s="133"/>
      <c r="Y2" s="133"/>
      <c r="Z2" s="133"/>
      <c r="AA2" s="133"/>
      <c r="AB2" s="133"/>
      <c r="AC2" s="133"/>
    </row>
    <row r="3" spans="8:29" x14ac:dyDescent="0.3"/>
    <row r="4" spans="8:29" x14ac:dyDescent="0.3">
      <c r="H4" s="132" t="s">
        <v>3489</v>
      </c>
      <c r="I4" s="132"/>
      <c r="J4" s="132"/>
      <c r="K4" s="132"/>
      <c r="L4" s="132"/>
      <c r="M4" s="132"/>
      <c r="N4" s="132"/>
      <c r="O4" s="132"/>
      <c r="P4" s="132"/>
      <c r="Q4" s="132"/>
      <c r="R4" s="132"/>
      <c r="S4" s="132"/>
    </row>
    <row r="5" spans="8:29" x14ac:dyDescent="0.3">
      <c r="H5" s="132"/>
      <c r="I5" s="132"/>
      <c r="J5" s="132"/>
      <c r="K5" s="132"/>
      <c r="L5" s="132"/>
      <c r="M5" s="132"/>
      <c r="N5" s="132"/>
      <c r="O5" s="132"/>
      <c r="P5" s="132"/>
      <c r="Q5" s="132"/>
      <c r="R5" s="132"/>
      <c r="S5" s="132"/>
    </row>
    <row r="6" spans="8:29" x14ac:dyDescent="0.3">
      <c r="H6" s="132"/>
      <c r="I6" s="132"/>
      <c r="J6" s="132"/>
      <c r="K6" s="132"/>
      <c r="L6" s="132"/>
      <c r="M6" s="132"/>
      <c r="N6" s="132"/>
      <c r="O6" s="132"/>
      <c r="P6" s="132"/>
      <c r="Q6" s="132"/>
      <c r="R6" s="132"/>
      <c r="S6" s="132"/>
    </row>
    <row r="7" spans="8:29" x14ac:dyDescent="0.3">
      <c r="H7" s="132"/>
      <c r="I7" s="132"/>
      <c r="J7" s="132"/>
      <c r="K7" s="132"/>
      <c r="L7" s="132"/>
      <c r="M7" s="132"/>
      <c r="N7" s="132"/>
      <c r="O7" s="132"/>
      <c r="P7" s="132"/>
      <c r="Q7" s="132"/>
      <c r="R7" s="132"/>
      <c r="S7" s="132"/>
    </row>
    <row r="8" spans="8:29" x14ac:dyDescent="0.3">
      <c r="H8" s="132"/>
      <c r="I8" s="132"/>
      <c r="J8" s="132"/>
      <c r="K8" s="132"/>
      <c r="L8" s="132"/>
      <c r="M8" s="132"/>
      <c r="N8" s="132"/>
      <c r="O8" s="132"/>
      <c r="P8" s="132"/>
      <c r="Q8" s="132"/>
      <c r="R8" s="132"/>
      <c r="S8" s="132"/>
    </row>
    <row r="9" spans="8:29" x14ac:dyDescent="0.3">
      <c r="H9" s="132"/>
      <c r="I9" s="132"/>
      <c r="J9" s="132"/>
      <c r="K9" s="132"/>
      <c r="L9" s="132"/>
      <c r="M9" s="132"/>
      <c r="N9" s="132"/>
      <c r="O9" s="132"/>
      <c r="P9" s="132"/>
      <c r="Q9" s="132"/>
      <c r="R9" s="132"/>
      <c r="S9" s="132"/>
    </row>
    <row r="10" spans="8:29" x14ac:dyDescent="0.3">
      <c r="H10" s="132"/>
      <c r="I10" s="132"/>
      <c r="J10" s="132"/>
      <c r="K10" s="132"/>
      <c r="L10" s="132"/>
      <c r="M10" s="132"/>
      <c r="N10" s="132"/>
      <c r="O10" s="132"/>
      <c r="P10" s="132"/>
      <c r="Q10" s="132"/>
      <c r="R10" s="132"/>
      <c r="S10" s="132"/>
    </row>
    <row r="11" spans="8:29" x14ac:dyDescent="0.3">
      <c r="H11" s="132"/>
      <c r="I11" s="132"/>
      <c r="J11" s="132"/>
      <c r="K11" s="132"/>
      <c r="L11" s="132"/>
      <c r="M11" s="132"/>
      <c r="N11" s="132"/>
      <c r="O11" s="132"/>
      <c r="P11" s="132"/>
      <c r="Q11" s="132"/>
      <c r="R11" s="132"/>
      <c r="S11" s="132"/>
    </row>
    <row r="12" spans="8:29" x14ac:dyDescent="0.3">
      <c r="H12" s="132"/>
      <c r="I12" s="132"/>
      <c r="J12" s="132"/>
      <c r="K12" s="132"/>
      <c r="L12" s="132"/>
      <c r="M12" s="132"/>
      <c r="N12" s="132"/>
      <c r="O12" s="132"/>
      <c r="P12" s="132"/>
      <c r="Q12" s="132"/>
      <c r="R12" s="132"/>
      <c r="S12" s="132"/>
    </row>
    <row r="13" spans="8:29" x14ac:dyDescent="0.3">
      <c r="H13" s="132"/>
      <c r="I13" s="132"/>
      <c r="J13" s="132"/>
      <c r="K13" s="132"/>
      <c r="L13" s="132"/>
      <c r="M13" s="132"/>
      <c r="N13" s="132"/>
      <c r="O13" s="132"/>
      <c r="P13" s="132"/>
      <c r="Q13" s="132"/>
      <c r="R13" s="132"/>
      <c r="S13" s="132"/>
    </row>
    <row r="14" spans="8:29" x14ac:dyDescent="0.3">
      <c r="H14" s="132"/>
      <c r="I14" s="132"/>
      <c r="J14" s="132"/>
      <c r="K14" s="132"/>
      <c r="L14" s="132"/>
      <c r="M14" s="132"/>
      <c r="N14" s="132"/>
      <c r="O14" s="132"/>
      <c r="P14" s="132"/>
      <c r="Q14" s="132"/>
      <c r="R14" s="132"/>
      <c r="S14" s="132"/>
    </row>
    <row r="15" spans="8:29" x14ac:dyDescent="0.3">
      <c r="H15" s="132"/>
      <c r="I15" s="132"/>
      <c r="J15" s="132"/>
      <c r="K15" s="132"/>
      <c r="L15" s="132"/>
      <c r="M15" s="132"/>
      <c r="N15" s="132"/>
      <c r="O15" s="132"/>
      <c r="P15" s="132"/>
      <c r="Q15" s="132"/>
      <c r="R15" s="132"/>
      <c r="S15" s="132"/>
    </row>
    <row r="16" spans="8:29" x14ac:dyDescent="0.3"/>
    <row r="17" spans="8:29" x14ac:dyDescent="0.3">
      <c r="H17" s="132" t="s">
        <v>3491</v>
      </c>
      <c r="I17" s="132"/>
      <c r="J17" s="132"/>
      <c r="K17" s="132"/>
      <c r="L17" s="132"/>
      <c r="M17" s="132"/>
      <c r="N17" s="132"/>
      <c r="O17" s="132"/>
      <c r="P17" s="132"/>
      <c r="Q17" s="132"/>
      <c r="R17" s="132"/>
      <c r="S17" s="132"/>
    </row>
    <row r="18" spans="8:29" x14ac:dyDescent="0.3">
      <c r="H18" s="132"/>
      <c r="I18" s="132"/>
      <c r="J18" s="132"/>
      <c r="K18" s="132"/>
      <c r="L18" s="132"/>
      <c r="M18" s="132"/>
      <c r="N18" s="132"/>
      <c r="O18" s="132"/>
      <c r="P18" s="132"/>
      <c r="Q18" s="132"/>
      <c r="R18" s="132"/>
      <c r="S18" s="132"/>
    </row>
    <row r="19" spans="8:29" x14ac:dyDescent="0.3">
      <c r="H19" s="132"/>
      <c r="I19" s="132"/>
      <c r="J19" s="132"/>
      <c r="K19" s="132"/>
      <c r="L19" s="132"/>
      <c r="M19" s="132"/>
      <c r="N19" s="132"/>
      <c r="O19" s="132"/>
      <c r="P19" s="132"/>
      <c r="Q19" s="132"/>
      <c r="R19" s="132"/>
      <c r="S19" s="132"/>
    </row>
    <row r="20" spans="8:29" x14ac:dyDescent="0.3">
      <c r="H20" s="132"/>
      <c r="I20" s="132"/>
      <c r="J20" s="132"/>
      <c r="K20" s="132"/>
      <c r="L20" s="132"/>
      <c r="M20" s="132"/>
      <c r="N20" s="132"/>
      <c r="O20" s="132"/>
      <c r="P20" s="132"/>
      <c r="Q20" s="132"/>
      <c r="R20" s="132"/>
      <c r="S20" s="132"/>
    </row>
    <row r="21" spans="8:29" x14ac:dyDescent="0.3">
      <c r="H21" s="132"/>
      <c r="I21" s="132"/>
      <c r="J21" s="132"/>
      <c r="K21" s="132"/>
      <c r="L21" s="132"/>
      <c r="M21" s="132"/>
      <c r="N21" s="132"/>
      <c r="O21" s="132"/>
      <c r="P21" s="132"/>
      <c r="Q21" s="132"/>
      <c r="R21" s="132"/>
      <c r="S21" s="132"/>
    </row>
    <row r="22" spans="8:29" x14ac:dyDescent="0.3">
      <c r="H22" s="132"/>
      <c r="I22" s="132"/>
      <c r="J22" s="132"/>
      <c r="K22" s="132"/>
      <c r="L22" s="132"/>
      <c r="M22" s="132"/>
      <c r="N22" s="132"/>
      <c r="O22" s="132"/>
      <c r="P22" s="132"/>
      <c r="Q22" s="132"/>
      <c r="R22" s="132"/>
      <c r="S22" s="132"/>
    </row>
    <row r="23" spans="8:29" x14ac:dyDescent="0.3">
      <c r="H23" s="132"/>
      <c r="I23" s="132"/>
      <c r="J23" s="132"/>
      <c r="K23" s="132"/>
      <c r="L23" s="132"/>
      <c r="M23" s="132"/>
      <c r="N23" s="132"/>
      <c r="O23" s="132"/>
      <c r="P23" s="132"/>
      <c r="Q23" s="132"/>
      <c r="R23" s="132"/>
      <c r="S23" s="132"/>
    </row>
    <row r="24" spans="8:29" x14ac:dyDescent="0.3">
      <c r="H24" s="132"/>
      <c r="I24" s="132"/>
      <c r="J24" s="132"/>
      <c r="K24" s="132"/>
      <c r="L24" s="132"/>
      <c r="M24" s="132"/>
      <c r="N24" s="132"/>
      <c r="O24" s="132"/>
      <c r="P24" s="132"/>
      <c r="Q24" s="132"/>
      <c r="R24" s="132"/>
      <c r="S24" s="132"/>
    </row>
    <row r="25" spans="8:29" x14ac:dyDescent="0.3">
      <c r="H25" s="132"/>
      <c r="I25" s="132"/>
      <c r="J25" s="132"/>
      <c r="K25" s="132"/>
      <c r="L25" s="132"/>
      <c r="M25" s="132"/>
      <c r="N25" s="132"/>
      <c r="O25" s="132"/>
      <c r="P25" s="132"/>
      <c r="Q25" s="132"/>
      <c r="R25" s="132"/>
      <c r="S25" s="132"/>
    </row>
    <row r="26" spans="8:29" x14ac:dyDescent="0.3">
      <c r="H26" s="132"/>
      <c r="I26" s="132"/>
      <c r="J26" s="132"/>
      <c r="K26" s="132"/>
      <c r="L26" s="132"/>
      <c r="M26" s="132"/>
      <c r="N26" s="132"/>
      <c r="O26" s="132"/>
      <c r="P26" s="132"/>
      <c r="Q26" s="132"/>
      <c r="R26" s="132"/>
      <c r="S26" s="132"/>
    </row>
    <row r="27" spans="8:29" x14ac:dyDescent="0.3">
      <c r="H27" s="132"/>
      <c r="I27" s="132"/>
      <c r="J27" s="132"/>
      <c r="K27" s="132"/>
      <c r="L27" s="132"/>
      <c r="M27" s="132"/>
      <c r="N27" s="132"/>
      <c r="O27" s="132"/>
      <c r="P27" s="132"/>
      <c r="Q27" s="132"/>
      <c r="R27" s="132"/>
      <c r="S27" s="132"/>
    </row>
    <row r="28" spans="8:29" x14ac:dyDescent="0.3">
      <c r="H28" s="132"/>
      <c r="I28" s="132"/>
      <c r="J28" s="132"/>
      <c r="K28" s="132"/>
      <c r="L28" s="132"/>
      <c r="M28" s="132"/>
      <c r="N28" s="132"/>
      <c r="O28" s="132"/>
      <c r="P28" s="132"/>
      <c r="Q28" s="132"/>
      <c r="R28" s="132"/>
      <c r="S28" s="132"/>
    </row>
    <row r="29" spans="8:29" x14ac:dyDescent="0.3"/>
    <row r="30" spans="8:29" ht="17.5" customHeight="1" thickBot="1" x14ac:dyDescent="0.35">
      <c r="H30" s="132" t="s">
        <v>3492</v>
      </c>
      <c r="I30" s="132"/>
      <c r="J30" s="132"/>
      <c r="K30" s="132"/>
      <c r="L30" s="132"/>
      <c r="M30" s="132"/>
      <c r="N30" s="132"/>
      <c r="O30" s="132"/>
      <c r="P30" s="132"/>
      <c r="Q30" s="132"/>
      <c r="R30" s="132"/>
      <c r="S30" s="132"/>
      <c r="T30" s="34"/>
      <c r="U30" s="34"/>
    </row>
    <row r="31" spans="8:29" x14ac:dyDescent="0.3">
      <c r="H31" s="132"/>
      <c r="I31" s="132"/>
      <c r="J31" s="132"/>
      <c r="K31" s="132"/>
      <c r="L31" s="132"/>
      <c r="M31" s="132"/>
      <c r="N31" s="132"/>
      <c r="O31" s="132"/>
      <c r="P31" s="132"/>
      <c r="Q31" s="132"/>
      <c r="R31" s="132"/>
      <c r="S31" s="132"/>
      <c r="T31" s="143" t="s">
        <v>3152</v>
      </c>
      <c r="U31" s="144"/>
      <c r="V31" s="134">
        <f>S3_ttp_count</f>
        <v>0</v>
      </c>
      <c r="W31" s="135"/>
      <c r="X31" s="135"/>
      <c r="Y31" s="135"/>
      <c r="Z31" s="135"/>
      <c r="AA31" s="135"/>
      <c r="AB31" s="135"/>
      <c r="AC31" s="136"/>
    </row>
    <row r="32" spans="8:29" x14ac:dyDescent="0.3">
      <c r="H32" s="132"/>
      <c r="I32" s="132"/>
      <c r="J32" s="132"/>
      <c r="K32" s="132"/>
      <c r="L32" s="132"/>
      <c r="M32" s="132"/>
      <c r="N32" s="132"/>
      <c r="O32" s="132"/>
      <c r="P32" s="132"/>
      <c r="Q32" s="132"/>
      <c r="R32" s="132"/>
      <c r="S32" s="132"/>
      <c r="T32" s="145"/>
      <c r="U32" s="146"/>
      <c r="V32" s="137"/>
      <c r="W32" s="138"/>
      <c r="X32" s="138"/>
      <c r="Y32" s="138"/>
      <c r="Z32" s="138"/>
      <c r="AA32" s="138"/>
      <c r="AB32" s="138"/>
      <c r="AC32" s="139"/>
    </row>
    <row r="33" spans="8:29" ht="16.899999999999999" customHeight="1" x14ac:dyDescent="0.3">
      <c r="H33" s="132"/>
      <c r="I33" s="132"/>
      <c r="J33" s="132"/>
      <c r="K33" s="132"/>
      <c r="L33" s="132"/>
      <c r="M33" s="132"/>
      <c r="N33" s="132"/>
      <c r="O33" s="132"/>
      <c r="P33" s="132"/>
      <c r="Q33" s="132"/>
      <c r="R33" s="132"/>
      <c r="S33" s="132"/>
      <c r="T33" s="145"/>
      <c r="U33" s="146"/>
      <c r="V33" s="137"/>
      <c r="W33" s="138"/>
      <c r="X33" s="138"/>
      <c r="Y33" s="138"/>
      <c r="Z33" s="138"/>
      <c r="AA33" s="138"/>
      <c r="AB33" s="138"/>
      <c r="AC33" s="139"/>
    </row>
    <row r="34" spans="8:29" ht="16.899999999999999" customHeight="1" x14ac:dyDescent="0.3">
      <c r="H34" s="132"/>
      <c r="I34" s="132"/>
      <c r="J34" s="132"/>
      <c r="K34" s="132"/>
      <c r="L34" s="132"/>
      <c r="M34" s="132"/>
      <c r="N34" s="132"/>
      <c r="O34" s="132"/>
      <c r="P34" s="132"/>
      <c r="Q34" s="132"/>
      <c r="R34" s="132"/>
      <c r="S34" s="132"/>
      <c r="T34" s="145"/>
      <c r="U34" s="146"/>
      <c r="V34" s="137"/>
      <c r="W34" s="138"/>
      <c r="X34" s="138"/>
      <c r="Y34" s="138"/>
      <c r="Z34" s="138"/>
      <c r="AA34" s="138"/>
      <c r="AB34" s="138"/>
      <c r="AC34" s="139"/>
    </row>
    <row r="35" spans="8:29" ht="16.899999999999999" customHeight="1" x14ac:dyDescent="0.3">
      <c r="H35" s="132"/>
      <c r="I35" s="132"/>
      <c r="J35" s="132"/>
      <c r="K35" s="132"/>
      <c r="L35" s="132"/>
      <c r="M35" s="132"/>
      <c r="N35" s="132"/>
      <c r="O35" s="132"/>
      <c r="P35" s="132"/>
      <c r="Q35" s="132"/>
      <c r="R35" s="132"/>
      <c r="S35" s="132"/>
      <c r="T35" s="145"/>
      <c r="U35" s="146"/>
      <c r="V35" s="137"/>
      <c r="W35" s="138"/>
      <c r="X35" s="138"/>
      <c r="Y35" s="138"/>
      <c r="Z35" s="138"/>
      <c r="AA35" s="138"/>
      <c r="AB35" s="138"/>
      <c r="AC35" s="139"/>
    </row>
    <row r="36" spans="8:29" ht="16.899999999999999" customHeight="1" x14ac:dyDescent="0.3">
      <c r="H36" s="132"/>
      <c r="I36" s="132"/>
      <c r="J36" s="132"/>
      <c r="K36" s="132"/>
      <c r="L36" s="132"/>
      <c r="M36" s="132"/>
      <c r="N36" s="132"/>
      <c r="O36" s="132"/>
      <c r="P36" s="132"/>
      <c r="Q36" s="132"/>
      <c r="R36" s="132"/>
      <c r="S36" s="132"/>
      <c r="T36" s="145"/>
      <c r="U36" s="146"/>
      <c r="V36" s="137"/>
      <c r="W36" s="138"/>
      <c r="X36" s="138"/>
      <c r="Y36" s="138"/>
      <c r="Z36" s="138"/>
      <c r="AA36" s="138"/>
      <c r="AB36" s="138"/>
      <c r="AC36" s="139"/>
    </row>
    <row r="37" spans="8:29" ht="16.899999999999999" customHeight="1" x14ac:dyDescent="0.3">
      <c r="H37" s="132"/>
      <c r="I37" s="132"/>
      <c r="J37" s="132"/>
      <c r="K37" s="132"/>
      <c r="L37" s="132"/>
      <c r="M37" s="132"/>
      <c r="N37" s="132"/>
      <c r="O37" s="132"/>
      <c r="P37" s="132"/>
      <c r="Q37" s="132"/>
      <c r="R37" s="132"/>
      <c r="S37" s="132"/>
      <c r="T37" s="145"/>
      <c r="U37" s="146"/>
      <c r="V37" s="137"/>
      <c r="W37" s="138"/>
      <c r="X37" s="138"/>
      <c r="Y37" s="138"/>
      <c r="Z37" s="138"/>
      <c r="AA37" s="138"/>
      <c r="AB37" s="138"/>
      <c r="AC37" s="139"/>
    </row>
    <row r="38" spans="8:29" ht="16.899999999999999" customHeight="1" x14ac:dyDescent="0.3">
      <c r="H38" s="132"/>
      <c r="I38" s="132"/>
      <c r="J38" s="132"/>
      <c r="K38" s="132"/>
      <c r="L38" s="132"/>
      <c r="M38" s="132"/>
      <c r="N38" s="132"/>
      <c r="O38" s="132"/>
      <c r="P38" s="132"/>
      <c r="Q38" s="132"/>
      <c r="R38" s="132"/>
      <c r="S38" s="132"/>
      <c r="T38" s="145"/>
      <c r="U38" s="146"/>
      <c r="V38" s="137"/>
      <c r="W38" s="138"/>
      <c r="X38" s="138"/>
      <c r="Y38" s="138"/>
      <c r="Z38" s="138"/>
      <c r="AA38" s="138"/>
      <c r="AB38" s="138"/>
      <c r="AC38" s="139"/>
    </row>
    <row r="39" spans="8:29" ht="16.899999999999999" customHeight="1" x14ac:dyDescent="0.3">
      <c r="H39" s="132"/>
      <c r="I39" s="132"/>
      <c r="J39" s="132"/>
      <c r="K39" s="132"/>
      <c r="L39" s="132"/>
      <c r="M39" s="132"/>
      <c r="N39" s="132"/>
      <c r="O39" s="132"/>
      <c r="P39" s="132"/>
      <c r="Q39" s="132"/>
      <c r="R39" s="132"/>
      <c r="S39" s="132"/>
      <c r="T39" s="145"/>
      <c r="U39" s="146"/>
      <c r="V39" s="137"/>
      <c r="W39" s="138"/>
      <c r="X39" s="138"/>
      <c r="Y39" s="138"/>
      <c r="Z39" s="138"/>
      <c r="AA39" s="138"/>
      <c r="AB39" s="138"/>
      <c r="AC39" s="139"/>
    </row>
    <row r="40" spans="8:29" ht="16.899999999999999" customHeight="1" thickBot="1" x14ac:dyDescent="0.35">
      <c r="H40" s="132"/>
      <c r="I40" s="132"/>
      <c r="J40" s="132"/>
      <c r="K40" s="132"/>
      <c r="L40" s="132"/>
      <c r="M40" s="132"/>
      <c r="N40" s="132"/>
      <c r="O40" s="132"/>
      <c r="P40" s="132"/>
      <c r="Q40" s="132"/>
      <c r="R40" s="132"/>
      <c r="S40" s="132"/>
      <c r="T40" s="147"/>
      <c r="U40" s="148"/>
      <c r="V40" s="140"/>
      <c r="W40" s="141"/>
      <c r="X40" s="141"/>
      <c r="Y40" s="141"/>
      <c r="Z40" s="141"/>
      <c r="AA40" s="141"/>
      <c r="AB40" s="141"/>
      <c r="AC40" s="142"/>
    </row>
    <row r="41" spans="8:29" x14ac:dyDescent="0.3">
      <c r="H41" s="132"/>
      <c r="I41" s="132"/>
      <c r="J41" s="132"/>
      <c r="K41" s="132"/>
      <c r="L41" s="132"/>
      <c r="M41" s="132"/>
      <c r="N41" s="132"/>
      <c r="O41" s="132"/>
      <c r="P41" s="132"/>
      <c r="Q41" s="132"/>
      <c r="R41" s="132"/>
      <c r="S41" s="132"/>
      <c r="T41" s="34"/>
      <c r="U41" s="34"/>
    </row>
    <row r="42" spans="8:29" x14ac:dyDescent="0.3">
      <c r="H42" s="132" t="s">
        <v>3493</v>
      </c>
      <c r="I42" s="132"/>
      <c r="J42" s="132"/>
      <c r="K42" s="132"/>
      <c r="L42" s="132"/>
      <c r="M42" s="132"/>
      <c r="N42" s="132"/>
      <c r="O42" s="132"/>
      <c r="P42" s="132"/>
      <c r="Q42" s="132"/>
      <c r="R42" s="132"/>
      <c r="S42" s="132"/>
    </row>
    <row r="43" spans="8:29" x14ac:dyDescent="0.3">
      <c r="H43" s="132"/>
      <c r="I43" s="132"/>
      <c r="J43" s="132"/>
      <c r="K43" s="132"/>
      <c r="L43" s="132"/>
      <c r="M43" s="132"/>
      <c r="N43" s="132"/>
      <c r="O43" s="132"/>
      <c r="P43" s="132"/>
      <c r="Q43" s="132"/>
      <c r="R43" s="132"/>
      <c r="S43" s="132"/>
    </row>
    <row r="44" spans="8:29" x14ac:dyDescent="0.3">
      <c r="H44" s="132"/>
      <c r="I44" s="132"/>
      <c r="J44" s="132"/>
      <c r="K44" s="132"/>
      <c r="L44" s="132"/>
      <c r="M44" s="132"/>
      <c r="N44" s="132"/>
      <c r="O44" s="132"/>
      <c r="P44" s="132"/>
      <c r="Q44" s="132"/>
      <c r="R44" s="132"/>
      <c r="S44" s="132"/>
    </row>
    <row r="45" spans="8:29" x14ac:dyDescent="0.3">
      <c r="H45" s="132"/>
      <c r="I45" s="132"/>
      <c r="J45" s="132"/>
      <c r="K45" s="132"/>
      <c r="L45" s="132"/>
      <c r="M45" s="132"/>
      <c r="N45" s="132"/>
      <c r="O45" s="132"/>
      <c r="P45" s="132"/>
      <c r="Q45" s="132"/>
      <c r="R45" s="132"/>
      <c r="S45" s="132"/>
    </row>
    <row r="46" spans="8:29" x14ac:dyDescent="0.3">
      <c r="H46" s="132"/>
      <c r="I46" s="132"/>
      <c r="J46" s="132"/>
      <c r="K46" s="132"/>
      <c r="L46" s="132"/>
      <c r="M46" s="132"/>
      <c r="N46" s="132"/>
      <c r="O46" s="132"/>
      <c r="P46" s="132"/>
      <c r="Q46" s="132"/>
      <c r="R46" s="132"/>
      <c r="S46" s="132"/>
    </row>
    <row r="47" spans="8:29" x14ac:dyDescent="0.3">
      <c r="H47" s="132"/>
      <c r="I47" s="132"/>
      <c r="J47" s="132"/>
      <c r="K47" s="132"/>
      <c r="L47" s="132"/>
      <c r="M47" s="132"/>
      <c r="N47" s="132"/>
      <c r="O47" s="132"/>
      <c r="P47" s="132"/>
      <c r="Q47" s="132"/>
      <c r="R47" s="132"/>
      <c r="S47" s="132"/>
    </row>
    <row r="48" spans="8:29" x14ac:dyDescent="0.3">
      <c r="H48" s="132"/>
      <c r="I48" s="132"/>
      <c r="J48" s="132"/>
      <c r="K48" s="132"/>
      <c r="L48" s="132"/>
      <c r="M48" s="132"/>
      <c r="N48" s="132"/>
      <c r="O48" s="132"/>
      <c r="P48" s="132"/>
      <c r="Q48" s="132"/>
      <c r="R48" s="132"/>
      <c r="S48" s="132"/>
    </row>
    <row r="49" spans="8:32" x14ac:dyDescent="0.3">
      <c r="H49" s="132"/>
      <c r="I49" s="132"/>
      <c r="J49" s="132"/>
      <c r="K49" s="132"/>
      <c r="L49" s="132"/>
      <c r="M49" s="132"/>
      <c r="N49" s="132"/>
      <c r="O49" s="132"/>
      <c r="P49" s="132"/>
      <c r="Q49" s="132"/>
      <c r="R49" s="132"/>
      <c r="S49" s="132"/>
    </row>
    <row r="50" spans="8:32" x14ac:dyDescent="0.3">
      <c r="H50" s="132"/>
      <c r="I50" s="132"/>
      <c r="J50" s="132"/>
      <c r="K50" s="132"/>
      <c r="L50" s="132"/>
      <c r="M50" s="132"/>
      <c r="N50" s="132"/>
      <c r="O50" s="132"/>
      <c r="P50" s="132"/>
      <c r="Q50" s="132"/>
      <c r="R50" s="132"/>
      <c r="S50" s="132"/>
    </row>
    <row r="51" spans="8:32" x14ac:dyDescent="0.3">
      <c r="H51" s="132"/>
      <c r="I51" s="132"/>
      <c r="J51" s="132"/>
      <c r="K51" s="132"/>
      <c r="L51" s="132"/>
      <c r="M51" s="132"/>
      <c r="N51" s="132"/>
      <c r="O51" s="132"/>
      <c r="P51" s="132"/>
      <c r="Q51" s="132"/>
      <c r="R51" s="132"/>
      <c r="S51" s="132"/>
    </row>
    <row r="52" spans="8:32" x14ac:dyDescent="0.3">
      <c r="H52" s="132"/>
      <c r="I52" s="132"/>
      <c r="J52" s="132"/>
      <c r="K52" s="132"/>
      <c r="L52" s="132"/>
      <c r="M52" s="132"/>
      <c r="N52" s="132"/>
      <c r="O52" s="132"/>
      <c r="P52" s="132"/>
      <c r="Q52" s="132"/>
      <c r="R52" s="132"/>
      <c r="S52" s="132"/>
    </row>
    <row r="53" spans="8:32" x14ac:dyDescent="0.3">
      <c r="H53" s="132"/>
      <c r="I53" s="132"/>
      <c r="J53" s="132"/>
      <c r="K53" s="132"/>
      <c r="L53" s="132"/>
      <c r="M53" s="132"/>
      <c r="N53" s="132"/>
      <c r="O53" s="132"/>
      <c r="P53" s="132"/>
      <c r="Q53" s="132"/>
      <c r="R53" s="132"/>
      <c r="S53" s="132"/>
    </row>
    <row r="54" spans="8:32" x14ac:dyDescent="0.3">
      <c r="H54" s="132"/>
      <c r="I54" s="132"/>
      <c r="J54" s="132"/>
      <c r="K54" s="132"/>
      <c r="L54" s="132"/>
      <c r="M54" s="132"/>
      <c r="N54" s="132"/>
      <c r="O54" s="132"/>
      <c r="P54" s="132"/>
      <c r="Q54" s="132"/>
      <c r="R54" s="132"/>
      <c r="S54" s="132"/>
    </row>
    <row r="55" spans="8:32" ht="14.5" thickBot="1" x14ac:dyDescent="0.35"/>
    <row r="56" spans="8:32" ht="36.65" customHeight="1" thickBot="1" x14ac:dyDescent="0.35">
      <c r="H56" s="132" t="s">
        <v>3494</v>
      </c>
      <c r="I56" s="132"/>
      <c r="J56" s="132"/>
      <c r="K56" s="132"/>
      <c r="L56" s="132"/>
      <c r="M56" s="132"/>
      <c r="N56" s="132"/>
      <c r="O56" s="132"/>
      <c r="P56" s="132"/>
      <c r="Q56" s="132"/>
      <c r="R56" s="132"/>
      <c r="S56" s="132"/>
      <c r="T56" s="158" t="s">
        <v>3155</v>
      </c>
      <c r="U56" s="159"/>
      <c r="V56" s="159"/>
      <c r="W56" s="159"/>
      <c r="X56" s="159"/>
      <c r="Y56" s="159"/>
      <c r="Z56" s="159"/>
      <c r="AA56" s="159"/>
      <c r="AB56" s="159"/>
      <c r="AC56" s="160"/>
    </row>
    <row r="57" spans="8:32" x14ac:dyDescent="0.3">
      <c r="H57" s="132"/>
      <c r="I57" s="132"/>
      <c r="J57" s="132"/>
      <c r="K57" s="132"/>
      <c r="L57" s="132"/>
      <c r="M57" s="132"/>
      <c r="N57" s="132"/>
      <c r="O57" s="132"/>
      <c r="P57" s="132"/>
      <c r="Q57" s="132"/>
      <c r="R57" s="132"/>
      <c r="S57" s="132"/>
      <c r="T57" s="149" t="str">
        <f>IF(S5_ttps="","There are no TID's identified for implementation",S5_ttps)</f>
        <v>There are no TID's identified for implementation</v>
      </c>
      <c r="U57" s="150"/>
      <c r="V57" s="150"/>
      <c r="W57" s="150"/>
      <c r="X57" s="150"/>
      <c r="Y57" s="150"/>
      <c r="Z57" s="150"/>
      <c r="AA57" s="150"/>
      <c r="AB57" s="150"/>
      <c r="AC57" s="151"/>
      <c r="AD57" s="35"/>
      <c r="AE57" s="35"/>
      <c r="AF57" s="35"/>
    </row>
    <row r="58" spans="8:32" x14ac:dyDescent="0.3">
      <c r="H58" s="132"/>
      <c r="I58" s="132"/>
      <c r="J58" s="132"/>
      <c r="K58" s="132"/>
      <c r="L58" s="132"/>
      <c r="M58" s="132"/>
      <c r="N58" s="132"/>
      <c r="O58" s="132"/>
      <c r="P58" s="132"/>
      <c r="Q58" s="132"/>
      <c r="R58" s="132"/>
      <c r="S58" s="132"/>
      <c r="T58" s="152"/>
      <c r="U58" s="153"/>
      <c r="V58" s="153"/>
      <c r="W58" s="153"/>
      <c r="X58" s="153"/>
      <c r="Y58" s="153"/>
      <c r="Z58" s="153"/>
      <c r="AA58" s="153"/>
      <c r="AB58" s="153"/>
      <c r="AC58" s="154"/>
      <c r="AD58" s="35"/>
      <c r="AE58" s="35"/>
      <c r="AF58" s="35"/>
    </row>
    <row r="59" spans="8:32" x14ac:dyDescent="0.3">
      <c r="H59" s="132"/>
      <c r="I59" s="132"/>
      <c r="J59" s="132"/>
      <c r="K59" s="132"/>
      <c r="L59" s="132"/>
      <c r="M59" s="132"/>
      <c r="N59" s="132"/>
      <c r="O59" s="132"/>
      <c r="P59" s="132"/>
      <c r="Q59" s="132"/>
      <c r="R59" s="132"/>
      <c r="S59" s="132"/>
      <c r="T59" s="152"/>
      <c r="U59" s="153"/>
      <c r="V59" s="153"/>
      <c r="W59" s="153"/>
      <c r="X59" s="153"/>
      <c r="Y59" s="153"/>
      <c r="Z59" s="153"/>
      <c r="AA59" s="153"/>
      <c r="AB59" s="153"/>
      <c r="AC59" s="154"/>
      <c r="AD59" s="35"/>
      <c r="AE59" s="35"/>
      <c r="AF59" s="35"/>
    </row>
    <row r="60" spans="8:32" x14ac:dyDescent="0.3">
      <c r="H60" s="132"/>
      <c r="I60" s="132"/>
      <c r="J60" s="132"/>
      <c r="K60" s="132"/>
      <c r="L60" s="132"/>
      <c r="M60" s="132"/>
      <c r="N60" s="132"/>
      <c r="O60" s="132"/>
      <c r="P60" s="132"/>
      <c r="Q60" s="132"/>
      <c r="R60" s="132"/>
      <c r="S60" s="132"/>
      <c r="T60" s="152"/>
      <c r="U60" s="153"/>
      <c r="V60" s="153"/>
      <c r="W60" s="153"/>
      <c r="X60" s="153"/>
      <c r="Y60" s="153"/>
      <c r="Z60" s="153"/>
      <c r="AA60" s="153"/>
      <c r="AB60" s="153"/>
      <c r="AC60" s="154"/>
      <c r="AD60" s="35"/>
      <c r="AE60" s="35"/>
      <c r="AF60" s="35"/>
    </row>
    <row r="61" spans="8:32" x14ac:dyDescent="0.3">
      <c r="H61" s="132"/>
      <c r="I61" s="132"/>
      <c r="J61" s="132"/>
      <c r="K61" s="132"/>
      <c r="L61" s="132"/>
      <c r="M61" s="132"/>
      <c r="N61" s="132"/>
      <c r="O61" s="132"/>
      <c r="P61" s="132"/>
      <c r="Q61" s="132"/>
      <c r="R61" s="132"/>
      <c r="S61" s="132"/>
      <c r="T61" s="152"/>
      <c r="U61" s="153"/>
      <c r="V61" s="153"/>
      <c r="W61" s="153"/>
      <c r="X61" s="153"/>
      <c r="Y61" s="153"/>
      <c r="Z61" s="153"/>
      <c r="AA61" s="153"/>
      <c r="AB61" s="153"/>
      <c r="AC61" s="154"/>
      <c r="AD61" s="35"/>
      <c r="AE61" s="35"/>
      <c r="AF61" s="35"/>
    </row>
    <row r="62" spans="8:32" x14ac:dyDescent="0.3">
      <c r="H62" s="132"/>
      <c r="I62" s="132"/>
      <c r="J62" s="132"/>
      <c r="K62" s="132"/>
      <c r="L62" s="132"/>
      <c r="M62" s="132"/>
      <c r="N62" s="132"/>
      <c r="O62" s="132"/>
      <c r="P62" s="132"/>
      <c r="Q62" s="132"/>
      <c r="R62" s="132"/>
      <c r="S62" s="132"/>
      <c r="T62" s="152"/>
      <c r="U62" s="153"/>
      <c r="V62" s="153"/>
      <c r="W62" s="153"/>
      <c r="X62" s="153"/>
      <c r="Y62" s="153"/>
      <c r="Z62" s="153"/>
      <c r="AA62" s="153"/>
      <c r="AB62" s="153"/>
      <c r="AC62" s="154"/>
      <c r="AD62" s="35"/>
      <c r="AE62" s="35"/>
      <c r="AF62" s="35"/>
    </row>
    <row r="63" spans="8:32" x14ac:dyDescent="0.3">
      <c r="H63" s="132"/>
      <c r="I63" s="132"/>
      <c r="J63" s="132"/>
      <c r="K63" s="132"/>
      <c r="L63" s="132"/>
      <c r="M63" s="132"/>
      <c r="N63" s="132"/>
      <c r="O63" s="132"/>
      <c r="P63" s="132"/>
      <c r="Q63" s="132"/>
      <c r="R63" s="132"/>
      <c r="S63" s="132"/>
      <c r="T63" s="152"/>
      <c r="U63" s="153"/>
      <c r="V63" s="153"/>
      <c r="W63" s="153"/>
      <c r="X63" s="153"/>
      <c r="Y63" s="153"/>
      <c r="Z63" s="153"/>
      <c r="AA63" s="153"/>
      <c r="AB63" s="153"/>
      <c r="AC63" s="154"/>
    </row>
    <row r="64" spans="8:32" x14ac:dyDescent="0.3">
      <c r="H64" s="132"/>
      <c r="I64" s="132"/>
      <c r="J64" s="132"/>
      <c r="K64" s="132"/>
      <c r="L64" s="132"/>
      <c r="M64" s="132"/>
      <c r="N64" s="132"/>
      <c r="O64" s="132"/>
      <c r="P64" s="132"/>
      <c r="Q64" s="132"/>
      <c r="R64" s="132"/>
      <c r="S64" s="132"/>
      <c r="T64" s="152"/>
      <c r="U64" s="153"/>
      <c r="V64" s="153"/>
      <c r="W64" s="153"/>
      <c r="X64" s="153"/>
      <c r="Y64" s="153"/>
      <c r="Z64" s="153"/>
      <c r="AA64" s="153"/>
      <c r="AB64" s="153"/>
      <c r="AC64" s="154"/>
    </row>
    <row r="65" spans="8:29" x14ac:dyDescent="0.3">
      <c r="H65" s="132"/>
      <c r="I65" s="132"/>
      <c r="J65" s="132"/>
      <c r="K65" s="132"/>
      <c r="L65" s="132"/>
      <c r="M65" s="132"/>
      <c r="N65" s="132"/>
      <c r="O65" s="132"/>
      <c r="P65" s="132"/>
      <c r="Q65" s="132"/>
      <c r="R65" s="132"/>
      <c r="S65" s="132"/>
      <c r="T65" s="152"/>
      <c r="U65" s="153"/>
      <c r="V65" s="153"/>
      <c r="W65" s="153"/>
      <c r="X65" s="153"/>
      <c r="Y65" s="153"/>
      <c r="Z65" s="153"/>
      <c r="AA65" s="153"/>
      <c r="AB65" s="153"/>
      <c r="AC65" s="154"/>
    </row>
    <row r="66" spans="8:29" x14ac:dyDescent="0.3">
      <c r="H66" s="132"/>
      <c r="I66" s="132"/>
      <c r="J66" s="132"/>
      <c r="K66" s="132"/>
      <c r="L66" s="132"/>
      <c r="M66" s="132"/>
      <c r="N66" s="132"/>
      <c r="O66" s="132"/>
      <c r="P66" s="132"/>
      <c r="Q66" s="132"/>
      <c r="R66" s="132"/>
      <c r="S66" s="132"/>
      <c r="T66" s="152"/>
      <c r="U66" s="153"/>
      <c r="V66" s="153"/>
      <c r="W66" s="153"/>
      <c r="X66" s="153"/>
      <c r="Y66" s="153"/>
      <c r="Z66" s="153"/>
      <c r="AA66" s="153"/>
      <c r="AB66" s="153"/>
      <c r="AC66" s="154"/>
    </row>
    <row r="67" spans="8:29" ht="14.5" thickBot="1" x14ac:dyDescent="0.35">
      <c r="H67" s="132"/>
      <c r="I67" s="132"/>
      <c r="J67" s="132"/>
      <c r="K67" s="132"/>
      <c r="L67" s="132"/>
      <c r="M67" s="132"/>
      <c r="N67" s="132"/>
      <c r="O67" s="132"/>
      <c r="P67" s="132"/>
      <c r="Q67" s="132"/>
      <c r="R67" s="132"/>
      <c r="S67" s="132"/>
      <c r="T67" s="155"/>
      <c r="U67" s="156"/>
      <c r="V67" s="156"/>
      <c r="W67" s="156"/>
      <c r="X67" s="156"/>
      <c r="Y67" s="156"/>
      <c r="Z67" s="156"/>
      <c r="AA67" s="156"/>
      <c r="AB67" s="156"/>
      <c r="AC67" s="157"/>
    </row>
  </sheetData>
  <mergeCells count="10">
    <mergeCell ref="H4:S15"/>
    <mergeCell ref="H17:S28"/>
    <mergeCell ref="H30:S41"/>
    <mergeCell ref="H1:AC2"/>
    <mergeCell ref="H56:S67"/>
    <mergeCell ref="V31:AC40"/>
    <mergeCell ref="T31:U40"/>
    <mergeCell ref="T57:AC67"/>
    <mergeCell ref="T56:AC56"/>
    <mergeCell ref="H42:S54"/>
  </mergeCells>
  <pageMargins left="0.7" right="0.7" top="0.75" bottom="0.75" header="0.3" footer="0.3"/>
  <pageSetup scale="82"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78932-E9BC-4C88-A4B7-FDFC9BE983CC}">
  <sheetPr codeName="Sheet8">
    <tabColor theme="4" tint="0.79998168889431442"/>
  </sheetPr>
  <dimension ref="A1:K12"/>
  <sheetViews>
    <sheetView showGridLines="0" showRowColHeaders="0" workbookViewId="0">
      <selection activeCell="H5" sqref="H5"/>
    </sheetView>
  </sheetViews>
  <sheetFormatPr defaultColWidth="0" defaultRowHeight="12.5" zeroHeight="1" x14ac:dyDescent="0.25"/>
  <cols>
    <col min="1" max="5" width="8.81640625" style="37" customWidth="1"/>
    <col min="6" max="7" width="8.81640625" style="38" customWidth="1"/>
    <col min="8" max="8" width="69.54296875" style="38" customWidth="1"/>
    <col min="9" max="9" width="8.81640625" style="38" customWidth="1"/>
    <col min="10" max="10" width="11.7265625" style="38" customWidth="1"/>
    <col min="11" max="16384" width="8.81640625" style="38" hidden="1"/>
  </cols>
  <sheetData>
    <row r="1" spans="6:11" x14ac:dyDescent="0.25">
      <c r="F1" s="161" t="s">
        <v>3495</v>
      </c>
      <c r="G1" s="162"/>
      <c r="H1" s="162"/>
      <c r="I1" s="162"/>
      <c r="J1" s="162"/>
    </row>
    <row r="2" spans="6:11" x14ac:dyDescent="0.25">
      <c r="F2" s="162"/>
      <c r="G2" s="162"/>
      <c r="H2" s="162"/>
      <c r="I2" s="162"/>
      <c r="J2" s="162"/>
      <c r="K2" s="39"/>
    </row>
    <row r="3" spans="6:11" ht="57" customHeight="1" x14ac:dyDescent="0.25">
      <c r="F3" s="162"/>
      <c r="G3" s="162"/>
      <c r="H3" s="162"/>
      <c r="I3" s="162"/>
      <c r="J3" s="162"/>
      <c r="K3" s="39"/>
    </row>
    <row r="4" spans="6:11" ht="13" thickBot="1" x14ac:dyDescent="0.3"/>
    <row r="5" spans="6:11" ht="90" customHeight="1" thickBot="1" x14ac:dyDescent="0.3">
      <c r="G5" s="40" t="s">
        <v>3153</v>
      </c>
      <c r="H5" s="41"/>
    </row>
    <row r="6" spans="6:11" ht="13" x14ac:dyDescent="0.25">
      <c r="H6" s="42" t="s">
        <v>3156</v>
      </c>
    </row>
    <row r="7" spans="6:11" ht="13" thickBot="1" x14ac:dyDescent="0.3"/>
    <row r="8" spans="6:11" ht="13.5" thickBot="1" x14ac:dyDescent="0.3">
      <c r="H8" s="43" t="s">
        <v>3140</v>
      </c>
      <c r="I8" s="44" t="s">
        <v>2496</v>
      </c>
    </row>
    <row r="9" spans="6:11" x14ac:dyDescent="0.25"/>
    <row r="10" spans="6:11" x14ac:dyDescent="0.25"/>
    <row r="11" spans="6:11" x14ac:dyDescent="0.25"/>
    <row r="12" spans="6:11" x14ac:dyDescent="0.25"/>
  </sheetData>
  <mergeCells count="1">
    <mergeCell ref="F1:J3"/>
  </mergeCells>
  <dataValidations count="1">
    <dataValidation type="list" allowBlank="1" showInputMessage="1" showErrorMessage="1" sqref="I8" xr:uid="{FB395C13-E422-4342-976E-9F652073BC47}">
      <formula1>"Yes,No"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B7E2C-C70B-4831-B772-A7FFBC2774F1}">
  <sheetPr codeName="Sheet2"/>
  <dimension ref="A1:AA1003"/>
  <sheetViews>
    <sheetView showGridLines="0" zoomScale="70" zoomScaleNormal="70" workbookViewId="0">
      <selection activeCell="M7" sqref="M7"/>
    </sheetView>
  </sheetViews>
  <sheetFormatPr defaultColWidth="8.81640625" defaultRowHeight="15.5" outlineLevelRow="1" x14ac:dyDescent="0.45"/>
  <cols>
    <col min="1" max="1" width="8.81640625" style="1" customWidth="1"/>
    <col min="2" max="2" width="8.81640625" style="1" hidden="1" customWidth="1"/>
    <col min="3" max="3" width="0.7265625" style="1" customWidth="1"/>
    <col min="4" max="4" width="21.453125" style="1" customWidth="1"/>
    <col min="5" max="5" width="14.1796875" style="1" customWidth="1"/>
    <col min="6" max="6" width="36" style="1" customWidth="1"/>
    <col min="7" max="7" width="33.26953125" style="1" customWidth="1"/>
    <col min="8" max="8" width="46.26953125" style="1" customWidth="1"/>
    <col min="9" max="9" width="19.7265625" style="1" customWidth="1"/>
    <col min="10" max="10" width="16" style="1" customWidth="1"/>
    <col min="11" max="11" width="28.26953125" style="1" customWidth="1"/>
    <col min="12" max="12" width="28.453125" style="1" customWidth="1"/>
    <col min="13" max="13" width="43.26953125" style="1" bestFit="1" customWidth="1"/>
    <col min="14" max="15" width="2.7265625" style="1" customWidth="1"/>
    <col min="16" max="16" width="20.81640625" style="1" customWidth="1"/>
    <col min="17" max="17" width="17.453125" style="1" customWidth="1"/>
    <col min="18" max="18" width="29.7265625" style="1" customWidth="1"/>
    <col min="19" max="19" width="35.54296875" style="1" bestFit="1" customWidth="1"/>
    <col min="20" max="20" width="44.7265625" style="1" bestFit="1" customWidth="1"/>
    <col min="21" max="21" width="9.7265625" style="1" customWidth="1"/>
    <col min="22" max="22" width="24.7265625" style="1" customWidth="1"/>
    <col min="23" max="25" width="8.81640625" style="1" customWidth="1"/>
    <col min="26" max="26" width="21.81640625" style="1" bestFit="1" customWidth="1"/>
    <col min="27" max="16383" width="8.81640625" style="1" customWidth="1"/>
    <col min="16384" max="16384" width="8.81640625" style="1"/>
  </cols>
  <sheetData>
    <row r="1" spans="1:27" ht="16" thickBot="1" x14ac:dyDescent="0.5">
      <c r="A1" s="1" t="s">
        <v>2269</v>
      </c>
      <c r="E1" s="5"/>
      <c r="F1" s="5"/>
      <c r="G1" s="5"/>
    </row>
    <row r="2" spans="1:27" ht="16" thickBot="1" x14ac:dyDescent="0.5">
      <c r="E2" s="166" t="s">
        <v>2500</v>
      </c>
      <c r="F2" s="23" t="s">
        <v>2501</v>
      </c>
      <c r="G2" s="18" t="str" cm="1">
        <f t="array" ref="G2">_xlfn.IFS(S1a_stat="Yes","This step is Complete",S1a_ttps&lt;&gt;"", "This step is in Progress",S1a_ttps= "", "This step is incomplete")</f>
        <v>This step is incomplete</v>
      </c>
      <c r="H2" s="19" t="str" cm="1">
        <f t="array" ref="H2">_xlfn.IFS(G2="This step is Complete","1",G2="This step is incomplete","0",G2="This step is in Progress","0")</f>
        <v>0</v>
      </c>
      <c r="J2" s="166" t="s">
        <v>2509</v>
      </c>
      <c r="K2" s="23" t="s">
        <v>2505</v>
      </c>
      <c r="L2" s="18" t="str" cm="1">
        <f t="array" ref="L2">_xlfn.IFS(S2a_stat="Yes","This step is Complete",S2a_ttps="","This step is incomplete",S2a_ttps&lt;&gt;"","This step is in Progress")</f>
        <v>This step is incomplete</v>
      </c>
      <c r="M2" s="19" t="str" cm="1">
        <f t="array" ref="M2">_xlfn.IFS(L2="This step is Complete","1",L2="This step is incomplete","0",L2="This step is in Progress","0")</f>
        <v>0</v>
      </c>
      <c r="N2" s="1" t="s">
        <v>3486</v>
      </c>
      <c r="O2" s="1" t="str" cm="1">
        <f t="array" ref="O2">_xlfn.IFS(S2f_stats="Yes","This step is Complete",S2f_ttps="","This step is incomplete",S2f_ttps&lt;&gt;"","This step is in Progress")</f>
        <v>This step is incomplete</v>
      </c>
      <c r="P2" s="1" t="str" cm="1">
        <f t="array" ref="P2">_xlfn.IFS(O2="This step is Complete","1",O2="This step is incomplete","0",O2="This step is in Progress","0")</f>
        <v>0</v>
      </c>
    </row>
    <row r="3" spans="1:27" ht="16" thickBot="1" x14ac:dyDescent="0.5">
      <c r="E3" s="167"/>
      <c r="F3" s="2" t="s">
        <v>2502</v>
      </c>
      <c r="G3" s="1" t="str" cm="1">
        <f t="array" ref="G3">_xlfn.IFS(S1b_stat="Yes","This step is Complete",s1b_ttps="","This step is incomplete",s1b_ttps&lt;&gt;"","This step is in Progress")</f>
        <v>This step is incomplete</v>
      </c>
      <c r="H3" s="10" t="str" cm="1">
        <f t="array" ref="H3">_xlfn.IFS(G3="This step is Complete","1",G3="This step is incomplete","0",G3="This step is in Progress","0")</f>
        <v>0</v>
      </c>
      <c r="I3" s="5"/>
      <c r="J3" s="167"/>
      <c r="K3" s="2" t="s">
        <v>2506</v>
      </c>
      <c r="L3" s="1" t="str" cm="1">
        <f t="array" ref="L3">_xlfn.IFS(S2b_stat="Yes","This step is Complete",S2b_ttps="","This step is incomplete",S2b_ttps&lt;&gt;"","This step is in Progress")</f>
        <v>This step is incomplete</v>
      </c>
      <c r="M3" s="10" t="str" cm="1">
        <f t="array" ref="M3">_xlfn.IFS(L3="This step is Complete","1",L3="This step is incomplete","0",L3="This step is in Progress","0")</f>
        <v>0</v>
      </c>
      <c r="N3" s="5" t="s">
        <v>3487</v>
      </c>
      <c r="O3" s="24" t="str" cm="1">
        <f t="array" ref="O3">_xlfn.IFS(S2e_stat="Yes","This step is Complete",S2e_ttps="","This step is incomplete",S2e_ttps&lt;&gt;"","This step is in Progress")</f>
        <v>This step is incomplete</v>
      </c>
      <c r="P3" s="1" t="str" cm="1">
        <f t="array" ref="P3">_xlfn.IFS(O3="This step is Complete","1",O3="This step is incomplete","0",O3="This step is in Progress","0")</f>
        <v>0</v>
      </c>
      <c r="Q3" s="5"/>
      <c r="R3" s="26" t="s">
        <v>3145</v>
      </c>
      <c r="S3" s="25">
        <f>IF(Q14&lt;&gt;"",COUNTA(Q14:Q1000),0)</f>
        <v>0</v>
      </c>
    </row>
    <row r="4" spans="1:27" x14ac:dyDescent="0.45">
      <c r="E4" s="167"/>
      <c r="F4" s="2" t="s">
        <v>2503</v>
      </c>
      <c r="G4" s="1" t="str" cm="1">
        <f t="array" ref="G4">_xlfn.IFS(S1c_stat="YES","This step is Complete",S1c_ttps="","This step is incomplete",S1c_ttps&lt;&gt;"","This step is in Progress")</f>
        <v>This step is incomplete</v>
      </c>
      <c r="H4" s="10" t="str" cm="1">
        <f t="array" ref="H4">_xlfn.IFS(G4="This step is Complete","1",G4="This step is incomplete","0",G4="This step is in Progress","0")</f>
        <v>0</v>
      </c>
      <c r="I4" s="5"/>
      <c r="J4" s="167"/>
      <c r="K4" s="2" t="s">
        <v>2507</v>
      </c>
      <c r="L4" s="1" t="str" cm="1">
        <f t="array" ref="L4">_xlfn.IFS(S2c_stat="Yes","This step is Complete",S2c_ttps="","This step is incomplete",S2c_ttps&lt;&gt;"","This step is in Progress")</f>
        <v>This step is incomplete</v>
      </c>
      <c r="M4" s="10" t="str" cm="1">
        <f t="array" ref="M4">_xlfn.IFS(L4="This step is Complete","1",L4="This step is incomplete","0",L4="This step is in Progress","0")</f>
        <v>0</v>
      </c>
      <c r="N4" s="5"/>
      <c r="O4" s="5"/>
      <c r="P4" s="5"/>
      <c r="Q4" s="5"/>
    </row>
    <row r="5" spans="1:27" x14ac:dyDescent="0.45">
      <c r="E5" s="167"/>
      <c r="F5" s="2" t="s">
        <v>2504</v>
      </c>
      <c r="G5" s="1" t="str" cm="1">
        <f t="array" ref="G5">_xlfn.IFS(S1d_stat="Yes","This step is Complete",S1d_ttps= "", "This step is incomplete",S1d_ttps&lt;&gt; "","This step is in Progress")</f>
        <v>This step is incomplete</v>
      </c>
      <c r="H5" s="10" t="str" cm="1">
        <f t="array" ref="H5">_xlfn.IFS(G5="This step is Complete","1",G5="This step is incomplete","0",G5="This step is in Progress","0")</f>
        <v>0</v>
      </c>
      <c r="J5" s="167"/>
      <c r="K5" s="2" t="s">
        <v>2508</v>
      </c>
      <c r="L5" s="1" t="str" cm="1">
        <f t="array" ref="L5">_xlfn.IFS(S2d_stat="Yes","This step is Complete",S2d_ttps="","This step is incomplete",S2d_ttps&lt;&gt;"","This step is in Progress")</f>
        <v>This step is incomplete</v>
      </c>
      <c r="M5" s="10" t="str" cm="1">
        <f t="array" ref="M5">_xlfn.IFS(L5="This step is Complete","1",L5="This step is incomplete","0",L5="This step is in Progress","0")</f>
        <v>0</v>
      </c>
    </row>
    <row r="6" spans="1:27" x14ac:dyDescent="0.45">
      <c r="E6" s="167"/>
      <c r="G6" s="1" t="s">
        <v>3138</v>
      </c>
      <c r="H6" s="21">
        <f>(SUM(H2+H3+H4+H5)/4)</f>
        <v>0</v>
      </c>
      <c r="J6" s="167"/>
      <c r="L6" s="1" t="s">
        <v>3138</v>
      </c>
      <c r="M6" s="21">
        <f>(SUM(M2+M3+M4+M5+P2+P3)/6)</f>
        <v>0</v>
      </c>
    </row>
    <row r="7" spans="1:27" ht="16" thickBot="1" x14ac:dyDescent="0.5">
      <c r="E7" s="168"/>
      <c r="F7" s="11"/>
      <c r="G7" s="11" t="s">
        <v>3139</v>
      </c>
      <c r="H7" s="22">
        <f>1-H6</f>
        <v>1</v>
      </c>
      <c r="J7" s="168"/>
      <c r="K7" s="11"/>
      <c r="L7" s="11" t="s">
        <v>3139</v>
      </c>
      <c r="M7" s="22">
        <f>1-M6</f>
        <v>1</v>
      </c>
    </row>
    <row r="9" spans="1:27" ht="16" thickBot="1" x14ac:dyDescent="0.5"/>
    <row r="10" spans="1:27" ht="213" customHeight="1" thickBot="1" x14ac:dyDescent="0.5">
      <c r="D10" s="6" t="s">
        <v>2270</v>
      </c>
      <c r="E10" s="169" t="str">
        <f>IFERROR(_xlfn.TEXTJOIN(",",TRUE,_xlfn.UNIQUE(_xlfn.FILTERXML("&lt;t&gt;&lt;s&gt;"&amp;SUBSTITUTE(_xlfn.TEXTJOIN(",",TRUE,'Option 1a '!H5,'Option 1b'!H5,'Option 1c'!H5,'Option 1d'!I5),",","&lt;/s&gt;&lt;s&gt;")&amp;"&lt;/s&gt;&lt;/t&gt;","//s"))),"")</f>
        <v/>
      </c>
      <c r="F10" s="170"/>
      <c r="G10" s="170"/>
      <c r="H10" s="171"/>
      <c r="I10" s="6" t="s">
        <v>2498</v>
      </c>
      <c r="J10" s="169" t="str">
        <f>IFERROR(_xlfn.TEXTJOIN(",",TRUE,_xlfn.UNIQUE(_xlfn.FILTERXML("&lt;t&gt;&lt;s&gt;"&amp;SUBSTITUTE(_xlfn.TEXTJOIN(",",TRUE,'Option 2b'!I7,'Option 2a'!H5,'Option 2c'!I5,'Option 2d'!H5),",","&lt;/s&gt;&lt;s&gt;")&amp;"&lt;/s&gt;&lt;/t&gt;","//s"))), "")</f>
        <v/>
      </c>
      <c r="K10" s="170"/>
      <c r="L10" s="170"/>
      <c r="M10" s="171"/>
      <c r="P10" s="7" t="s">
        <v>2499</v>
      </c>
      <c r="Q10" s="163" t="str">
        <f>IFERROR(_xlfn.TEXTJOIN(",",TRUE,_xlfn.UNIQUE(_xlfn.FILTERXML("&lt;t&gt;&lt;s&gt;"&amp;SUBSTITUTE(V10,",","&lt;/s&gt;&lt;s&gt;")&amp;"&lt;/s&gt;&lt;/t&gt;","//s"))),"")</f>
        <v/>
      </c>
      <c r="R10" s="164"/>
      <c r="S10" s="164"/>
      <c r="T10" s="165"/>
      <c r="U10" s="7"/>
      <c r="V10" s="8" t="str" cm="1">
        <f t="array" ref="V10">_xlfn.TEXTJOIN(",",TRUE,IF(V14:V1000=0,"",V14:V1000))</f>
        <v/>
      </c>
      <c r="Y10" s="1" t="s">
        <v>3150</v>
      </c>
    </row>
    <row r="11" spans="1:27" x14ac:dyDescent="0.45">
      <c r="E11" s="9" t="s">
        <v>726</v>
      </c>
      <c r="J11" s="9" t="s">
        <v>727</v>
      </c>
      <c r="V11" s="1" t="str">
        <f>IF(ISNA(MATCH(J14,E$14:E$1000,0)),J14,"")</f>
        <v/>
      </c>
    </row>
    <row r="12" spans="1:27" outlineLevel="1" x14ac:dyDescent="0.45">
      <c r="V12" s="1">
        <f>IF(ISNA(MATCH(J15,E$14:E$1000,0)),J15,"")</f>
        <v>0</v>
      </c>
    </row>
    <row r="13" spans="1:27" outlineLevel="1" x14ac:dyDescent="0.45">
      <c r="E13" s="29" t="s">
        <v>642</v>
      </c>
      <c r="F13" s="29" t="s">
        <v>2258</v>
      </c>
      <c r="G13" s="29" t="s">
        <v>2259</v>
      </c>
      <c r="H13" s="29" t="s">
        <v>2511</v>
      </c>
      <c r="J13" s="29" t="s">
        <v>642</v>
      </c>
      <c r="K13" s="29" t="s">
        <v>2260</v>
      </c>
      <c r="L13" s="29" t="s">
        <v>2261</v>
      </c>
      <c r="M13" s="29" t="s">
        <v>2510</v>
      </c>
      <c r="Q13" s="29" t="s">
        <v>642</v>
      </c>
      <c r="R13" s="29" t="s">
        <v>2262</v>
      </c>
      <c r="S13" s="29" t="s">
        <v>2263</v>
      </c>
      <c r="T13" s="29" t="s">
        <v>2511</v>
      </c>
      <c r="V13" s="31" t="s">
        <v>2512</v>
      </c>
    </row>
    <row r="14" spans="1:27" outlineLevel="1" x14ac:dyDescent="0.45">
      <c r="E14" s="28" t="str" cm="1">
        <f t="array" ref="E14">IFERROR(TRIM(_xlfn.TEXTSPLIT(E10,,",")),"")</f>
        <v/>
      </c>
      <c r="F14" s="28" t="str" cm="1">
        <f t="array" ref="F14">IFERROR(TRIM(_xlfn.TEXTSPLIT(_xlfn.XLOOKUP(E14,techniques!$A$2:$A$608,techniques!$B$2:$B$608),":")),"")</f>
        <v/>
      </c>
      <c r="G14" s="28"/>
      <c r="H14" s="28" t="str">
        <f>IF(G14="",_xlfn.TEXTJOIN(": ",TRUE,E14,F14),_xlfn.TEXTJOIN(": ",TRUE,E14,G14))</f>
        <v/>
      </c>
      <c r="J14" s="28" t="str" cm="1">
        <f t="array" ref="J14">IFERROR(TRIM(_xlfn.TEXTSPLIT($J$10,,",")),"")</f>
        <v/>
      </c>
      <c r="K14" s="28" t="str" cm="1">
        <f t="array" ref="K14">IFERROR(TRIM(_xlfn.TEXTSPLIT(_xlfn.XLOOKUP(J14,techniques!$A$2:$A$608,techniques!$B$2:$B$608),":")),"")</f>
        <v/>
      </c>
      <c r="L14" s="28"/>
      <c r="M14" s="28" t="str">
        <f>IF(L14="",_xlfn.TEXTJOIN(": ",TRUE,J14,K14),_xlfn.TEXTJOIN(": ",TRUE,J14,L14))</f>
        <v/>
      </c>
      <c r="P14" s="1" t="str" cm="1">
        <f t="array" ref="P14">IFERROR(TRIM(_xlfn.TEXTSPLIT($R$10,,",")),"")</f>
        <v/>
      </c>
      <c r="Q14" s="28" t="str" cm="1">
        <f t="array" ref="Q14">IFERROR(TRIM(_xlfn.TEXTSPLIT($Q$10,,",")),"")</f>
        <v/>
      </c>
      <c r="R14" s="28" t="str" cm="1">
        <f t="array" ref="R14">IFERROR(TRIM(_xlfn.TEXTSPLIT(_xlfn.XLOOKUP(Q14,techniques!$A$2:$A$608,techniques!$B$2:$B$608),":")),"")</f>
        <v/>
      </c>
      <c r="S14" s="28"/>
      <c r="T14" s="28" t="str">
        <f>IF(S14="",_xlfn.TEXTJOIN(": ",TRUE,Q14,R14),_xlfn.TEXTJOIN(": ",TRUE,Q14,S14))</f>
        <v/>
      </c>
      <c r="V14" s="1" t="str">
        <f>IF(ISNA(MATCH(J14,E$14:E$1000,0)),J14,"")</f>
        <v/>
      </c>
      <c r="Z14" s="31" t="s">
        <v>3146</v>
      </c>
      <c r="AA14" s="31"/>
    </row>
    <row r="15" spans="1:27" outlineLevel="1" x14ac:dyDescent="0.45">
      <c r="E15" s="28"/>
      <c r="F15" s="28" t="str" cm="1">
        <f t="array" ref="F15">IFERROR(TRIM(_xlfn.TEXTSPLIT(_xlfn.XLOOKUP(E15,techniques!$A$2:$A$608,techniques!$B$2:$B$608),":")),"")</f>
        <v/>
      </c>
      <c r="G15" s="28"/>
      <c r="H15" s="28" t="str">
        <f t="shared" ref="H15:H78" si="0">IF(G15="",_xlfn.TEXTJOIN(": ",TRUE,E15,F15),_xlfn.TEXTJOIN(": ",TRUE,E15,G15))</f>
        <v/>
      </c>
      <c r="J15" s="28"/>
      <c r="K15" s="28" t="str" cm="1">
        <f t="array" ref="K15">IFERROR(TRIM(_xlfn.TEXTSPLIT(_xlfn.XLOOKUP(J15,techniques!$A$2:$A$608,techniques!$B$2:$B$608),":")),"")</f>
        <v/>
      </c>
      <c r="L15" s="28"/>
      <c r="M15" s="28" t="str">
        <f t="shared" ref="M15:M78" si="1">IF(L15="",_xlfn.TEXTJOIN(": ",TRUE,J15,K15),_xlfn.TEXTJOIN(": ",TRUE,J15,L15))</f>
        <v/>
      </c>
      <c r="Q15" s="28"/>
      <c r="R15" s="28" t="str" cm="1">
        <f t="array" ref="R15">IFERROR(TRIM(_xlfn.TEXTSPLIT(_xlfn.XLOOKUP(Q15,techniques!$A$2:$A$608,techniques!$B$2:$B$608),":")),"")</f>
        <v/>
      </c>
      <c r="S15" s="28"/>
      <c r="T15" s="28" t="str">
        <f t="shared" ref="T15:T78" si="2">IF(S15="",_xlfn.TEXTJOIN(": ",TRUE,Q15,R15),_xlfn.TEXTJOIN(": ",TRUE,Q15,S15))</f>
        <v/>
      </c>
      <c r="V15" s="1">
        <f t="shared" ref="V15:V78" si="3">IF(ISNA(MATCH(J15,E$14:E$1000,0)),J15,"")</f>
        <v>0</v>
      </c>
      <c r="Z15" s="28" t="s">
        <v>3142</v>
      </c>
      <c r="AA15" s="28">
        <f>S3_ttp_count</f>
        <v>0</v>
      </c>
    </row>
    <row r="16" spans="1:27" outlineLevel="1" x14ac:dyDescent="0.45">
      <c r="E16" s="28"/>
      <c r="F16" s="28" t="str" cm="1">
        <f t="array" ref="F16">IFERROR(TRIM(_xlfn.TEXTSPLIT(_xlfn.XLOOKUP(E16,techniques!$A$2:$A$608,techniques!$B$2:$B$608),":")),"")</f>
        <v/>
      </c>
      <c r="G16" s="28"/>
      <c r="H16" s="28" t="str">
        <f t="shared" si="0"/>
        <v/>
      </c>
      <c r="J16" s="28"/>
      <c r="K16" s="28" t="str" cm="1">
        <f t="array" ref="K16">IFERROR(TRIM(_xlfn.TEXTSPLIT(_xlfn.XLOOKUP(J16,techniques!$A$2:$A$608,techniques!$B$2:$B$608),":")),"")</f>
        <v/>
      </c>
      <c r="L16" s="28"/>
      <c r="M16" s="28" t="str">
        <f t="shared" si="1"/>
        <v/>
      </c>
      <c r="Q16" s="28"/>
      <c r="R16" s="28" t="str" cm="1">
        <f t="array" ref="R16">IFERROR(TRIM(_xlfn.TEXTSPLIT(_xlfn.XLOOKUP(Q16,techniques!$A$2:$A$608,techniques!$B$2:$B$608),":")),"")</f>
        <v/>
      </c>
      <c r="S16" s="28"/>
      <c r="T16" s="28" t="str">
        <f t="shared" si="2"/>
        <v/>
      </c>
      <c r="V16" s="1">
        <f t="shared" si="3"/>
        <v>0</v>
      </c>
      <c r="Z16" s="28" t="s">
        <v>3151</v>
      </c>
      <c r="AA16" s="28">
        <f>COUNTIF('Step 4 '!$H$6:$H$1000, "Risk Accepted")</f>
        <v>6</v>
      </c>
    </row>
    <row r="17" spans="5:27" outlineLevel="1" x14ac:dyDescent="0.45">
      <c r="E17" s="28"/>
      <c r="F17" s="28" t="str" cm="1">
        <f t="array" ref="F17">IFERROR(TRIM(_xlfn.TEXTSPLIT(_xlfn.XLOOKUP(E17,techniques!$A$2:$A$608,techniques!$B$2:$B$608),":")),"")</f>
        <v/>
      </c>
      <c r="G17" s="28"/>
      <c r="H17" s="28" t="str">
        <f t="shared" si="0"/>
        <v/>
      </c>
      <c r="J17" s="28"/>
      <c r="K17" s="28" t="str" cm="1">
        <f t="array" ref="K17">IFERROR(TRIM(_xlfn.TEXTSPLIT(_xlfn.XLOOKUP(J17,techniques!$A$2:$A$608,techniques!$B$2:$B$608),":")),"")</f>
        <v/>
      </c>
      <c r="L17" s="28"/>
      <c r="M17" s="28" t="str">
        <f t="shared" si="1"/>
        <v/>
      </c>
      <c r="Q17" s="28"/>
      <c r="R17" s="28" t="str" cm="1">
        <f t="array" ref="R17">IFERROR(TRIM(_xlfn.TEXTSPLIT(_xlfn.XLOOKUP(Q17,techniques!$A$2:$A$608,techniques!$B$2:$B$608),":")),"")</f>
        <v/>
      </c>
      <c r="S17" s="28"/>
      <c r="T17" s="28" t="str">
        <f t="shared" si="2"/>
        <v/>
      </c>
      <c r="V17" s="1">
        <f t="shared" si="3"/>
        <v>0</v>
      </c>
      <c r="Z17" s="28" t="s">
        <v>2266</v>
      </c>
      <c r="AA17" s="28">
        <f>COUNTIF('Step 4 '!H6:H1000, "Create Detection")</f>
        <v>15</v>
      </c>
    </row>
    <row r="18" spans="5:27" outlineLevel="1" x14ac:dyDescent="0.45">
      <c r="E18" s="28"/>
      <c r="F18" s="28" t="str" cm="1">
        <f t="array" ref="F18">IFERROR(TRIM(_xlfn.TEXTSPLIT(_xlfn.XLOOKUP(E18,techniques!$A$2:$A$608,techniques!$B$2:$B$608),":")),"")</f>
        <v/>
      </c>
      <c r="G18" s="28"/>
      <c r="H18" s="28" t="str">
        <f t="shared" si="0"/>
        <v/>
      </c>
      <c r="J18" s="28"/>
      <c r="K18" s="28" t="str" cm="1">
        <f t="array" ref="K18">IFERROR(TRIM(_xlfn.TEXTSPLIT(_xlfn.XLOOKUP(J18,techniques!$A$2:$A$608,techniques!$B$2:$B$608),":")),"")</f>
        <v/>
      </c>
      <c r="L18" s="28"/>
      <c r="M18" s="28" t="str">
        <f t="shared" si="1"/>
        <v/>
      </c>
      <c r="Q18" s="28"/>
      <c r="R18" s="28" t="str" cm="1">
        <f t="array" ref="R18">IFERROR(TRIM(_xlfn.TEXTSPLIT(_xlfn.XLOOKUP(Q18,techniques!$A$2:$A$608,techniques!$B$2:$B$608),":")),"")</f>
        <v/>
      </c>
      <c r="S18" s="28"/>
      <c r="T18" s="28" t="str">
        <f t="shared" si="2"/>
        <v/>
      </c>
      <c r="V18" s="1">
        <f t="shared" si="3"/>
        <v>0</v>
      </c>
      <c r="Z18" s="28" t="s">
        <v>3143</v>
      </c>
      <c r="AA18" s="28">
        <f>COUNTIF('Step 4 '!$H$6:$H$1000,"Invest in Tech")</f>
        <v>0</v>
      </c>
    </row>
    <row r="19" spans="5:27" outlineLevel="1" x14ac:dyDescent="0.45">
      <c r="E19" s="28"/>
      <c r="F19" s="28" t="str" cm="1">
        <f t="array" ref="F19">IFERROR(TRIM(_xlfn.TEXTSPLIT(_xlfn.XLOOKUP(E19,techniques!$A$2:$A$608,techniques!$B$2:$B$608),":")),"")</f>
        <v/>
      </c>
      <c r="G19" s="28"/>
      <c r="H19" s="28" t="str">
        <f t="shared" si="0"/>
        <v/>
      </c>
      <c r="J19" s="28"/>
      <c r="K19" s="28" t="str" cm="1">
        <f t="array" ref="K19">IFERROR(TRIM(_xlfn.TEXTSPLIT(_xlfn.XLOOKUP(J19,techniques!$A$2:$A$608,techniques!$B$2:$B$608),":")),"")</f>
        <v/>
      </c>
      <c r="L19" s="28"/>
      <c r="M19" s="28" t="str">
        <f t="shared" si="1"/>
        <v/>
      </c>
      <c r="Q19" s="28"/>
      <c r="R19" s="28" t="str" cm="1">
        <f t="array" ref="R19">IFERROR(TRIM(_xlfn.TEXTSPLIT(_xlfn.XLOOKUP(Q19,techniques!$A$2:$A$608,techniques!$B$2:$B$608),":")),"")</f>
        <v/>
      </c>
      <c r="S19" s="28"/>
      <c r="T19" s="28" t="str">
        <f t="shared" si="2"/>
        <v/>
      </c>
      <c r="V19" s="1">
        <f t="shared" si="3"/>
        <v>0</v>
      </c>
      <c r="Z19" s="28" t="s">
        <v>3144</v>
      </c>
      <c r="AA19" s="28">
        <f>AA15-(SUM(AA16:AA18))</f>
        <v>-21</v>
      </c>
    </row>
    <row r="20" spans="5:27" outlineLevel="1" x14ac:dyDescent="0.45">
      <c r="E20" s="28"/>
      <c r="F20" s="28" t="str" cm="1">
        <f t="array" ref="F20">IFERROR(TRIM(_xlfn.TEXTSPLIT(_xlfn.XLOOKUP(E20,techniques!$A$2:$A$608,techniques!$B$2:$B$608),":")),"")</f>
        <v/>
      </c>
      <c r="G20" s="28"/>
      <c r="H20" s="28" t="str">
        <f t="shared" si="0"/>
        <v/>
      </c>
      <c r="J20" s="28"/>
      <c r="K20" s="28" t="str" cm="1">
        <f t="array" ref="K20">IFERROR(TRIM(_xlfn.TEXTSPLIT(_xlfn.XLOOKUP(J20,techniques!$A$2:$A$608,techniques!$B$2:$B$608),":")),"")</f>
        <v/>
      </c>
      <c r="L20" s="28"/>
      <c r="M20" s="28" t="str">
        <f t="shared" si="1"/>
        <v/>
      </c>
      <c r="Q20" s="28"/>
      <c r="R20" s="28" t="str" cm="1">
        <f t="array" ref="R20">IFERROR(TRIM(_xlfn.TEXTSPLIT(_xlfn.XLOOKUP(Q20,techniques!$A$2:$A$608,techniques!$B$2:$B$608),":")),"")</f>
        <v/>
      </c>
      <c r="S20" s="28"/>
      <c r="T20" s="28" t="str">
        <f t="shared" si="2"/>
        <v/>
      </c>
      <c r="V20" s="1">
        <f t="shared" si="3"/>
        <v>0</v>
      </c>
    </row>
    <row r="21" spans="5:27" outlineLevel="1" x14ac:dyDescent="0.45">
      <c r="E21" s="28"/>
      <c r="F21" s="28" t="str" cm="1">
        <f t="array" ref="F21">IFERROR(TRIM(_xlfn.TEXTSPLIT(_xlfn.XLOOKUP(E21,techniques!$A$2:$A$608,techniques!$B$2:$B$608),":")),"")</f>
        <v/>
      </c>
      <c r="G21" s="28"/>
      <c r="H21" s="28" t="str">
        <f t="shared" si="0"/>
        <v/>
      </c>
      <c r="J21" s="28"/>
      <c r="K21" s="28" t="str" cm="1">
        <f t="array" ref="K21">IFERROR(TRIM(_xlfn.TEXTSPLIT(_xlfn.XLOOKUP(J21,techniques!$A$2:$A$608,techniques!$B$2:$B$608),":")),"")</f>
        <v/>
      </c>
      <c r="L21" s="28"/>
      <c r="M21" s="28" t="str">
        <f t="shared" si="1"/>
        <v/>
      </c>
      <c r="Q21" s="28"/>
      <c r="R21" s="28" t="str" cm="1">
        <f t="array" ref="R21">IFERROR(TRIM(_xlfn.TEXTSPLIT(_xlfn.XLOOKUP(Q21,techniques!$A$2:$A$608,techniques!$B$2:$B$608),":")),"")</f>
        <v/>
      </c>
      <c r="S21" s="28"/>
      <c r="T21" s="28" t="str">
        <f t="shared" si="2"/>
        <v/>
      </c>
      <c r="V21" s="1">
        <f t="shared" si="3"/>
        <v>0</v>
      </c>
    </row>
    <row r="22" spans="5:27" outlineLevel="1" x14ac:dyDescent="0.45">
      <c r="E22" s="28"/>
      <c r="F22" s="28" t="str" cm="1">
        <f t="array" ref="F22">IFERROR(TRIM(_xlfn.TEXTSPLIT(_xlfn.XLOOKUP(E22,techniques!$A$2:$A$608,techniques!$B$2:$B$608),":")),"")</f>
        <v/>
      </c>
      <c r="G22" s="28"/>
      <c r="H22" s="28" t="str">
        <f t="shared" si="0"/>
        <v/>
      </c>
      <c r="J22" s="28"/>
      <c r="K22" s="28" t="str" cm="1">
        <f t="array" ref="K22">IFERROR(TRIM(_xlfn.TEXTSPLIT(_xlfn.XLOOKUP(J22,techniques!$A$2:$A$608,techniques!$B$2:$B$608),":")),"")</f>
        <v/>
      </c>
      <c r="L22" s="28"/>
      <c r="M22" s="28" t="str">
        <f t="shared" si="1"/>
        <v/>
      </c>
      <c r="Q22" s="28"/>
      <c r="R22" s="28" t="str" cm="1">
        <f t="array" ref="R22">IFERROR(TRIM(_xlfn.TEXTSPLIT(_xlfn.XLOOKUP(Q22,techniques!$A$2:$A$608,techniques!$B$2:$B$608),":")),"")</f>
        <v/>
      </c>
      <c r="S22" s="28"/>
      <c r="T22" s="28" t="str">
        <f t="shared" si="2"/>
        <v/>
      </c>
      <c r="V22" s="1">
        <f t="shared" si="3"/>
        <v>0</v>
      </c>
    </row>
    <row r="23" spans="5:27" outlineLevel="1" x14ac:dyDescent="0.45">
      <c r="E23" s="28"/>
      <c r="F23" s="28" t="str" cm="1">
        <f t="array" ref="F23">IFERROR(TRIM(_xlfn.TEXTSPLIT(_xlfn.XLOOKUP(E23,techniques!$A$2:$A$608,techniques!$B$2:$B$608),":")),"")</f>
        <v/>
      </c>
      <c r="G23" s="28"/>
      <c r="H23" s="28" t="str">
        <f t="shared" si="0"/>
        <v/>
      </c>
      <c r="J23" s="28"/>
      <c r="K23" s="28" t="str" cm="1">
        <f t="array" ref="K23">IFERROR(TRIM(_xlfn.TEXTSPLIT(_xlfn.XLOOKUP(J23,techniques!$A$2:$A$608,techniques!$B$2:$B$608),":")),"")</f>
        <v/>
      </c>
      <c r="L23" s="28"/>
      <c r="M23" s="28" t="str">
        <f t="shared" si="1"/>
        <v/>
      </c>
      <c r="Q23" s="28"/>
      <c r="R23" s="28" t="str" cm="1">
        <f t="array" ref="R23">IFERROR(TRIM(_xlfn.TEXTSPLIT(_xlfn.XLOOKUP(Q23,techniques!$A$2:$A$608,techniques!$B$2:$B$608),":")),"")</f>
        <v/>
      </c>
      <c r="S23" s="28"/>
      <c r="T23" s="28" t="str">
        <f t="shared" si="2"/>
        <v/>
      </c>
      <c r="V23" s="1">
        <f t="shared" si="3"/>
        <v>0</v>
      </c>
    </row>
    <row r="24" spans="5:27" outlineLevel="1" x14ac:dyDescent="0.45">
      <c r="E24" s="28"/>
      <c r="F24" s="28" t="str" cm="1">
        <f t="array" ref="F24">IFERROR(TRIM(_xlfn.TEXTSPLIT(_xlfn.XLOOKUP(E24,techniques!$A$2:$A$608,techniques!$B$2:$B$608),":")),"")</f>
        <v/>
      </c>
      <c r="G24" s="28"/>
      <c r="H24" s="28" t="str">
        <f t="shared" si="0"/>
        <v/>
      </c>
      <c r="J24" s="28"/>
      <c r="K24" s="28" t="str" cm="1">
        <f t="array" ref="K24">IFERROR(TRIM(_xlfn.TEXTSPLIT(_xlfn.XLOOKUP(J24,techniques!$A$2:$A$608,techniques!$B$2:$B$608),":")),"")</f>
        <v/>
      </c>
      <c r="L24" s="28"/>
      <c r="M24" s="28" t="str">
        <f t="shared" si="1"/>
        <v/>
      </c>
      <c r="Q24" s="28"/>
      <c r="R24" s="28" t="str" cm="1">
        <f t="array" ref="R24">IFERROR(TRIM(_xlfn.TEXTSPLIT(_xlfn.XLOOKUP(Q24,techniques!$A$2:$A$608,techniques!$B$2:$B$608),":")),"")</f>
        <v/>
      </c>
      <c r="S24" s="28"/>
      <c r="T24" s="28" t="str">
        <f t="shared" si="2"/>
        <v/>
      </c>
      <c r="V24" s="1">
        <f t="shared" si="3"/>
        <v>0</v>
      </c>
    </row>
    <row r="25" spans="5:27" outlineLevel="1" x14ac:dyDescent="0.45">
      <c r="E25" s="28"/>
      <c r="F25" s="28" t="str" cm="1">
        <f t="array" ref="F25">IFERROR(TRIM(_xlfn.TEXTSPLIT(_xlfn.XLOOKUP(E25,techniques!$A$2:$A$608,techniques!$B$2:$B$608),":")),"")</f>
        <v/>
      </c>
      <c r="G25" s="28"/>
      <c r="H25" s="28" t="str">
        <f t="shared" si="0"/>
        <v/>
      </c>
      <c r="J25" s="28"/>
      <c r="K25" s="28" t="str" cm="1">
        <f t="array" ref="K25">IFERROR(TRIM(_xlfn.TEXTSPLIT(_xlfn.XLOOKUP(J25,techniques!$A$2:$A$608,techniques!$B$2:$B$608),":")),"")</f>
        <v/>
      </c>
      <c r="L25" s="28"/>
      <c r="M25" s="28" t="str">
        <f t="shared" si="1"/>
        <v/>
      </c>
      <c r="Q25" s="28"/>
      <c r="R25" s="28" t="str" cm="1">
        <f t="array" ref="R25">IFERROR(TRIM(_xlfn.TEXTSPLIT(_xlfn.XLOOKUP(Q25,techniques!$A$2:$A$608,techniques!$B$2:$B$608),":")),"")</f>
        <v/>
      </c>
      <c r="S25" s="28"/>
      <c r="T25" s="28" t="str">
        <f t="shared" si="2"/>
        <v/>
      </c>
      <c r="V25" s="1">
        <f t="shared" si="3"/>
        <v>0</v>
      </c>
    </row>
    <row r="26" spans="5:27" outlineLevel="1" x14ac:dyDescent="0.45">
      <c r="E26" s="28"/>
      <c r="F26" s="28" t="str" cm="1">
        <f t="array" ref="F26">IFERROR(TRIM(_xlfn.TEXTSPLIT(_xlfn.XLOOKUP(E26,techniques!$A$2:$A$608,techniques!$B$2:$B$608),":")),"")</f>
        <v/>
      </c>
      <c r="G26" s="28"/>
      <c r="H26" s="28" t="str">
        <f t="shared" si="0"/>
        <v/>
      </c>
      <c r="J26" s="28"/>
      <c r="K26" s="28" t="str" cm="1">
        <f t="array" ref="K26">IFERROR(TRIM(_xlfn.TEXTSPLIT(_xlfn.XLOOKUP(J26,techniques!$A$2:$A$608,techniques!$B$2:$B$608),":")),"")</f>
        <v/>
      </c>
      <c r="L26" s="28"/>
      <c r="M26" s="28" t="str">
        <f t="shared" si="1"/>
        <v/>
      </c>
      <c r="Q26" s="28"/>
      <c r="R26" s="28" t="str" cm="1">
        <f t="array" ref="R26">IFERROR(TRIM(_xlfn.TEXTSPLIT(_xlfn.XLOOKUP(Q26,techniques!$A$2:$A$608,techniques!$B$2:$B$608),":")),"")</f>
        <v/>
      </c>
      <c r="S26" s="28"/>
      <c r="T26" s="28" t="str">
        <f t="shared" si="2"/>
        <v/>
      </c>
      <c r="V26" s="1">
        <f t="shared" si="3"/>
        <v>0</v>
      </c>
    </row>
    <row r="27" spans="5:27" outlineLevel="1" x14ac:dyDescent="0.45">
      <c r="E27" s="28"/>
      <c r="F27" s="28" t="str" cm="1">
        <f t="array" ref="F27">IFERROR(TRIM(_xlfn.TEXTSPLIT(_xlfn.XLOOKUP(E27,techniques!$A$2:$A$608,techniques!$B$2:$B$608),":")),"")</f>
        <v/>
      </c>
      <c r="G27" s="28"/>
      <c r="H27" s="28" t="str">
        <f t="shared" si="0"/>
        <v/>
      </c>
      <c r="J27" s="28"/>
      <c r="K27" s="28" t="str" cm="1">
        <f t="array" ref="K27">IFERROR(TRIM(_xlfn.TEXTSPLIT(_xlfn.XLOOKUP(J27,techniques!$A$2:$A$608,techniques!$B$2:$B$608),":")),"")</f>
        <v/>
      </c>
      <c r="L27" s="28"/>
      <c r="M27" s="28" t="str">
        <f t="shared" si="1"/>
        <v/>
      </c>
      <c r="Q27" s="28"/>
      <c r="R27" s="28" t="str" cm="1">
        <f t="array" ref="R27">IFERROR(TRIM(_xlfn.TEXTSPLIT(_xlfn.XLOOKUP(Q27,techniques!$A$2:$A$608,techniques!$B$2:$B$608),":")),"")</f>
        <v/>
      </c>
      <c r="S27" s="28"/>
      <c r="T27" s="28" t="str">
        <f t="shared" si="2"/>
        <v/>
      </c>
      <c r="V27" s="1">
        <f t="shared" si="3"/>
        <v>0</v>
      </c>
    </row>
    <row r="28" spans="5:27" outlineLevel="1" x14ac:dyDescent="0.45">
      <c r="E28" s="28"/>
      <c r="F28" s="28" t="str" cm="1">
        <f t="array" ref="F28">IFERROR(TRIM(_xlfn.TEXTSPLIT(_xlfn.XLOOKUP(E28,techniques!$A$2:$A$608,techniques!$B$2:$B$608),":")),"")</f>
        <v/>
      </c>
      <c r="G28" s="28"/>
      <c r="H28" s="28" t="str">
        <f t="shared" si="0"/>
        <v/>
      </c>
      <c r="J28" s="28"/>
      <c r="K28" s="28" t="str" cm="1">
        <f t="array" ref="K28">IFERROR(TRIM(_xlfn.TEXTSPLIT(_xlfn.XLOOKUP(J28,techniques!$A$2:$A$608,techniques!$B$2:$B$608),":")),"")</f>
        <v/>
      </c>
      <c r="L28" s="28"/>
      <c r="M28" s="28" t="str">
        <f t="shared" si="1"/>
        <v/>
      </c>
      <c r="Q28" s="28"/>
      <c r="R28" s="28" t="str" cm="1">
        <f t="array" ref="R28">IFERROR(TRIM(_xlfn.TEXTSPLIT(_xlfn.XLOOKUP(Q28,techniques!$A$2:$A$608,techniques!$B$2:$B$608),":")),"")</f>
        <v/>
      </c>
      <c r="S28" s="28"/>
      <c r="T28" s="28" t="str">
        <f t="shared" si="2"/>
        <v/>
      </c>
      <c r="V28" s="1">
        <f t="shared" si="3"/>
        <v>0</v>
      </c>
    </row>
    <row r="29" spans="5:27" outlineLevel="1" x14ac:dyDescent="0.45">
      <c r="E29" s="28"/>
      <c r="F29" s="28" t="str" cm="1">
        <f t="array" ref="F29">IFERROR(TRIM(_xlfn.TEXTSPLIT(_xlfn.XLOOKUP(E29,techniques!$A$2:$A$608,techniques!$B$2:$B$608),":")),"")</f>
        <v/>
      </c>
      <c r="G29" s="28"/>
      <c r="H29" s="28" t="str">
        <f t="shared" si="0"/>
        <v/>
      </c>
      <c r="J29" s="28"/>
      <c r="K29" s="28" t="str" cm="1">
        <f t="array" ref="K29">IFERROR(TRIM(_xlfn.TEXTSPLIT(_xlfn.XLOOKUP(J29,techniques!$A$2:$A$608,techniques!$B$2:$B$608),":")),"")</f>
        <v/>
      </c>
      <c r="L29" s="28"/>
      <c r="M29" s="28" t="str">
        <f t="shared" si="1"/>
        <v/>
      </c>
      <c r="Q29" s="28"/>
      <c r="R29" s="28" t="str" cm="1">
        <f t="array" ref="R29">IFERROR(TRIM(_xlfn.TEXTSPLIT(_xlfn.XLOOKUP(Q29,techniques!$A$2:$A$608,techniques!$B$2:$B$608),":")),"")</f>
        <v/>
      </c>
      <c r="S29" s="28"/>
      <c r="T29" s="28" t="str">
        <f t="shared" si="2"/>
        <v/>
      </c>
      <c r="V29" s="1">
        <f t="shared" si="3"/>
        <v>0</v>
      </c>
    </row>
    <row r="30" spans="5:27" outlineLevel="1" x14ac:dyDescent="0.45">
      <c r="E30" s="28"/>
      <c r="F30" s="28" t="str" cm="1">
        <f t="array" ref="F30">IFERROR(TRIM(_xlfn.TEXTSPLIT(_xlfn.XLOOKUP(E30,techniques!$A$2:$A$608,techniques!$B$2:$B$608),":")),"")</f>
        <v/>
      </c>
      <c r="G30" s="28"/>
      <c r="H30" s="28" t="str">
        <f t="shared" si="0"/>
        <v/>
      </c>
      <c r="J30" s="28"/>
      <c r="K30" s="28" t="str" cm="1">
        <f t="array" ref="K30">IFERROR(TRIM(_xlfn.TEXTSPLIT(_xlfn.XLOOKUP(J30,techniques!$A$2:$A$608,techniques!$B$2:$B$608),":")),"")</f>
        <v/>
      </c>
      <c r="L30" s="28"/>
      <c r="M30" s="28" t="str">
        <f t="shared" si="1"/>
        <v/>
      </c>
      <c r="Q30" s="28"/>
      <c r="R30" s="28" t="str" cm="1">
        <f t="array" ref="R30">IFERROR(TRIM(_xlfn.TEXTSPLIT(_xlfn.XLOOKUP(Q30,techniques!$A$2:$A$608,techniques!$B$2:$B$608),":")),"")</f>
        <v/>
      </c>
      <c r="S30" s="28"/>
      <c r="T30" s="28" t="str">
        <f t="shared" si="2"/>
        <v/>
      </c>
      <c r="V30" s="1">
        <f t="shared" si="3"/>
        <v>0</v>
      </c>
    </row>
    <row r="31" spans="5:27" outlineLevel="1" x14ac:dyDescent="0.45">
      <c r="E31" s="28"/>
      <c r="F31" s="28" t="str" cm="1">
        <f t="array" ref="F31">IFERROR(TRIM(_xlfn.TEXTSPLIT(_xlfn.XLOOKUP(E31,techniques!$A$2:$A$608,techniques!$B$2:$B$608),":")),"")</f>
        <v/>
      </c>
      <c r="G31" s="28"/>
      <c r="H31" s="28" t="str">
        <f t="shared" si="0"/>
        <v/>
      </c>
      <c r="J31" s="28"/>
      <c r="K31" s="28" t="str" cm="1">
        <f t="array" ref="K31">IFERROR(TRIM(_xlfn.TEXTSPLIT(_xlfn.XLOOKUP(J31,techniques!$A$2:$A$608,techniques!$B$2:$B$608),":")),"")</f>
        <v/>
      </c>
      <c r="L31" s="28"/>
      <c r="M31" s="28" t="str">
        <f t="shared" si="1"/>
        <v/>
      </c>
      <c r="Q31" s="28"/>
      <c r="R31" s="28" t="str" cm="1">
        <f t="array" ref="R31">IFERROR(TRIM(_xlfn.TEXTSPLIT(_xlfn.XLOOKUP(Q31,techniques!$A$2:$A$608,techniques!$B$2:$B$608),":")),"")</f>
        <v/>
      </c>
      <c r="S31" s="28"/>
      <c r="T31" s="28" t="str">
        <f t="shared" si="2"/>
        <v/>
      </c>
      <c r="V31" s="1">
        <f t="shared" si="3"/>
        <v>0</v>
      </c>
    </row>
    <row r="32" spans="5:27" outlineLevel="1" x14ac:dyDescent="0.45">
      <c r="E32" s="28"/>
      <c r="F32" s="28" t="str" cm="1">
        <f t="array" ref="F32">IFERROR(TRIM(_xlfn.TEXTSPLIT(_xlfn.XLOOKUP(E32,techniques!$A$2:$A$608,techniques!$B$2:$B$608),":")),"")</f>
        <v/>
      </c>
      <c r="G32" s="28"/>
      <c r="H32" s="28" t="str">
        <f t="shared" si="0"/>
        <v/>
      </c>
      <c r="J32" s="28"/>
      <c r="K32" s="28" t="str" cm="1">
        <f t="array" ref="K32">IFERROR(TRIM(_xlfn.TEXTSPLIT(_xlfn.XLOOKUP(J32,techniques!$A$2:$A$608,techniques!$B$2:$B$608),":")),"")</f>
        <v/>
      </c>
      <c r="L32" s="28"/>
      <c r="M32" s="28" t="str">
        <f t="shared" si="1"/>
        <v/>
      </c>
      <c r="Q32" s="28"/>
      <c r="R32" s="28" t="str" cm="1">
        <f t="array" ref="R32">IFERROR(TRIM(_xlfn.TEXTSPLIT(_xlfn.XLOOKUP(Q32,techniques!$A$2:$A$608,techniques!$B$2:$B$608),":")),"")</f>
        <v/>
      </c>
      <c r="S32" s="28"/>
      <c r="T32" s="28" t="str">
        <f t="shared" si="2"/>
        <v/>
      </c>
      <c r="V32" s="1">
        <f t="shared" si="3"/>
        <v>0</v>
      </c>
    </row>
    <row r="33" spans="5:22" outlineLevel="1" x14ac:dyDescent="0.45">
      <c r="E33" s="28"/>
      <c r="F33" s="28" t="str" cm="1">
        <f t="array" ref="F33">IFERROR(TRIM(_xlfn.TEXTSPLIT(_xlfn.XLOOKUP(E33,techniques!$A$2:$A$608,techniques!$B$2:$B$608),":")),"")</f>
        <v/>
      </c>
      <c r="G33" s="28"/>
      <c r="H33" s="28" t="str">
        <f t="shared" si="0"/>
        <v/>
      </c>
      <c r="J33" s="28"/>
      <c r="K33" s="28" t="str" cm="1">
        <f t="array" ref="K33">IFERROR(TRIM(_xlfn.TEXTSPLIT(_xlfn.XLOOKUP(J33,techniques!$A$2:$A$608,techniques!$B$2:$B$608),":")),"")</f>
        <v/>
      </c>
      <c r="L33" s="28"/>
      <c r="M33" s="28" t="str">
        <f t="shared" si="1"/>
        <v/>
      </c>
      <c r="Q33" s="28"/>
      <c r="R33" s="28" t="str" cm="1">
        <f t="array" ref="R33">IFERROR(TRIM(_xlfn.TEXTSPLIT(_xlfn.XLOOKUP(Q33,techniques!$A$2:$A$608,techniques!$B$2:$B$608),":")),"")</f>
        <v/>
      </c>
      <c r="S33" s="28"/>
      <c r="T33" s="28" t="str">
        <f t="shared" si="2"/>
        <v/>
      </c>
      <c r="V33" s="1">
        <f t="shared" si="3"/>
        <v>0</v>
      </c>
    </row>
    <row r="34" spans="5:22" outlineLevel="1" x14ac:dyDescent="0.45">
      <c r="E34" s="28"/>
      <c r="F34" s="28" t="str" cm="1">
        <f t="array" ref="F34">IFERROR(TRIM(_xlfn.TEXTSPLIT(_xlfn.XLOOKUP(E34,techniques!$A$2:$A$608,techniques!$B$2:$B$608),":")),"")</f>
        <v/>
      </c>
      <c r="G34" s="28"/>
      <c r="H34" s="28" t="str">
        <f t="shared" si="0"/>
        <v/>
      </c>
      <c r="J34" s="28"/>
      <c r="K34" s="28" t="str" cm="1">
        <f t="array" ref="K34">IFERROR(TRIM(_xlfn.TEXTSPLIT(_xlfn.XLOOKUP(J34,techniques!$A$2:$A$608,techniques!$B$2:$B$608),":")),"")</f>
        <v/>
      </c>
      <c r="L34" s="28"/>
      <c r="M34" s="28" t="str">
        <f t="shared" si="1"/>
        <v/>
      </c>
      <c r="Q34" s="28"/>
      <c r="R34" s="28" t="str" cm="1">
        <f t="array" ref="R34">IFERROR(TRIM(_xlfn.TEXTSPLIT(_xlfn.XLOOKUP(Q34,techniques!$A$2:$A$608,techniques!$B$2:$B$608),":")),"")</f>
        <v/>
      </c>
      <c r="S34" s="28"/>
      <c r="T34" s="28" t="str">
        <f t="shared" si="2"/>
        <v/>
      </c>
      <c r="V34" s="1">
        <f t="shared" si="3"/>
        <v>0</v>
      </c>
    </row>
    <row r="35" spans="5:22" outlineLevel="1" x14ac:dyDescent="0.45">
      <c r="E35" s="28"/>
      <c r="F35" s="28" t="str" cm="1">
        <f t="array" ref="F35">IFERROR(TRIM(_xlfn.TEXTSPLIT(_xlfn.XLOOKUP(E35,techniques!$A$2:$A$608,techniques!$B$2:$B$608),":")),"")</f>
        <v/>
      </c>
      <c r="G35" s="28"/>
      <c r="H35" s="28" t="str">
        <f t="shared" si="0"/>
        <v/>
      </c>
      <c r="J35" s="28"/>
      <c r="K35" s="28" t="str" cm="1">
        <f t="array" ref="K35">IFERROR(TRIM(_xlfn.TEXTSPLIT(_xlfn.XLOOKUP(J35,techniques!$A$2:$A$608,techniques!$B$2:$B$608),":")),"")</f>
        <v/>
      </c>
      <c r="L35" s="28"/>
      <c r="M35" s="28" t="str">
        <f t="shared" si="1"/>
        <v/>
      </c>
      <c r="Q35" s="28"/>
      <c r="R35" s="28" t="str" cm="1">
        <f t="array" ref="R35">IFERROR(TRIM(_xlfn.TEXTSPLIT(_xlfn.XLOOKUP(Q35,techniques!$A$2:$A$608,techniques!$B$2:$B$608),":")),"")</f>
        <v/>
      </c>
      <c r="S35" s="28"/>
      <c r="T35" s="28" t="str">
        <f t="shared" si="2"/>
        <v/>
      </c>
      <c r="V35" s="1">
        <f t="shared" si="3"/>
        <v>0</v>
      </c>
    </row>
    <row r="36" spans="5:22" outlineLevel="1" x14ac:dyDescent="0.45">
      <c r="E36" s="28"/>
      <c r="F36" s="28" t="str" cm="1">
        <f t="array" ref="F36">IFERROR(TRIM(_xlfn.TEXTSPLIT(_xlfn.XLOOKUP(E36,techniques!$A$2:$A$608,techniques!$B$2:$B$608),":")),"")</f>
        <v/>
      </c>
      <c r="G36" s="28"/>
      <c r="H36" s="28" t="str">
        <f t="shared" si="0"/>
        <v/>
      </c>
      <c r="J36" s="28"/>
      <c r="K36" s="28" t="str" cm="1">
        <f t="array" ref="K36">IFERROR(TRIM(_xlfn.TEXTSPLIT(_xlfn.XLOOKUP(J36,techniques!$A$2:$A$608,techniques!$B$2:$B$608),":")),"")</f>
        <v/>
      </c>
      <c r="L36" s="28"/>
      <c r="M36" s="28" t="str">
        <f t="shared" si="1"/>
        <v/>
      </c>
      <c r="Q36" s="28"/>
      <c r="R36" s="28" t="str" cm="1">
        <f t="array" ref="R36">IFERROR(TRIM(_xlfn.TEXTSPLIT(_xlfn.XLOOKUP(Q36,techniques!$A$2:$A$608,techniques!$B$2:$B$608),":")),"")</f>
        <v/>
      </c>
      <c r="S36" s="28"/>
      <c r="T36" s="28" t="str">
        <f t="shared" si="2"/>
        <v/>
      </c>
      <c r="V36" s="1">
        <f t="shared" si="3"/>
        <v>0</v>
      </c>
    </row>
    <row r="37" spans="5:22" outlineLevel="1" x14ac:dyDescent="0.45">
      <c r="E37" s="28"/>
      <c r="F37" s="28" t="str" cm="1">
        <f t="array" ref="F37">IFERROR(TRIM(_xlfn.TEXTSPLIT(_xlfn.XLOOKUP(E37,techniques!$A$2:$A$608,techniques!$B$2:$B$608),":")),"")</f>
        <v/>
      </c>
      <c r="G37" s="28"/>
      <c r="H37" s="28" t="str">
        <f t="shared" si="0"/>
        <v/>
      </c>
      <c r="J37" s="28"/>
      <c r="K37" s="28" t="str" cm="1">
        <f t="array" ref="K37">IFERROR(TRIM(_xlfn.TEXTSPLIT(_xlfn.XLOOKUP(J37,techniques!$A$2:$A$608,techniques!$B$2:$B$608),":")),"")</f>
        <v/>
      </c>
      <c r="L37" s="28"/>
      <c r="M37" s="28" t="str">
        <f t="shared" si="1"/>
        <v/>
      </c>
      <c r="Q37" s="28"/>
      <c r="R37" s="28" t="str" cm="1">
        <f t="array" ref="R37">IFERROR(TRIM(_xlfn.TEXTSPLIT(_xlfn.XLOOKUP(Q37,techniques!$A$2:$A$608,techniques!$B$2:$B$608),":")),"")</f>
        <v/>
      </c>
      <c r="S37" s="28"/>
      <c r="T37" s="28" t="str">
        <f t="shared" si="2"/>
        <v/>
      </c>
      <c r="V37" s="1">
        <f t="shared" si="3"/>
        <v>0</v>
      </c>
    </row>
    <row r="38" spans="5:22" outlineLevel="1" x14ac:dyDescent="0.45">
      <c r="E38" s="28"/>
      <c r="F38" s="28" t="str" cm="1">
        <f t="array" ref="F38">IFERROR(TRIM(_xlfn.TEXTSPLIT(_xlfn.XLOOKUP(E38,techniques!$A$2:$A$608,techniques!$B$2:$B$608),":")),"")</f>
        <v/>
      </c>
      <c r="G38" s="28"/>
      <c r="H38" s="28" t="str">
        <f t="shared" si="0"/>
        <v/>
      </c>
      <c r="J38" s="28"/>
      <c r="K38" s="28" t="str" cm="1">
        <f t="array" ref="K38">IFERROR(TRIM(_xlfn.TEXTSPLIT(_xlfn.XLOOKUP(J38,techniques!$A$2:$A$608,techniques!$B$2:$B$608),":")),"")</f>
        <v/>
      </c>
      <c r="L38" s="28"/>
      <c r="M38" s="28" t="str">
        <f t="shared" si="1"/>
        <v/>
      </c>
      <c r="Q38" s="28"/>
      <c r="R38" s="28" t="str" cm="1">
        <f t="array" ref="R38">IFERROR(TRIM(_xlfn.TEXTSPLIT(_xlfn.XLOOKUP(Q38,techniques!$A$2:$A$608,techniques!$B$2:$B$608),":")),"")</f>
        <v/>
      </c>
      <c r="S38" s="28"/>
      <c r="T38" s="28" t="str">
        <f t="shared" si="2"/>
        <v/>
      </c>
      <c r="V38" s="1">
        <f t="shared" si="3"/>
        <v>0</v>
      </c>
    </row>
    <row r="39" spans="5:22" outlineLevel="1" x14ac:dyDescent="0.45">
      <c r="E39" s="28"/>
      <c r="F39" s="28" t="str" cm="1">
        <f t="array" ref="F39">IFERROR(TRIM(_xlfn.TEXTSPLIT(_xlfn.XLOOKUP(E39,techniques!$A$2:$A$608,techniques!$B$2:$B$608),":")),"")</f>
        <v/>
      </c>
      <c r="G39" s="28"/>
      <c r="H39" s="28" t="str">
        <f t="shared" si="0"/>
        <v/>
      </c>
      <c r="J39" s="28"/>
      <c r="K39" s="28" t="str" cm="1">
        <f t="array" ref="K39">IFERROR(TRIM(_xlfn.TEXTSPLIT(_xlfn.XLOOKUP(J39,techniques!$A$2:$A$608,techniques!$B$2:$B$608),":")),"")</f>
        <v/>
      </c>
      <c r="L39" s="28"/>
      <c r="M39" s="28" t="str">
        <f t="shared" si="1"/>
        <v/>
      </c>
      <c r="Q39" s="28"/>
      <c r="R39" s="28" t="str" cm="1">
        <f t="array" ref="R39">IFERROR(TRIM(_xlfn.TEXTSPLIT(_xlfn.XLOOKUP(Q39,techniques!$A$2:$A$608,techniques!$B$2:$B$608),":")),"")</f>
        <v/>
      </c>
      <c r="S39" s="28"/>
      <c r="T39" s="28" t="str">
        <f t="shared" si="2"/>
        <v/>
      </c>
      <c r="V39" s="1">
        <f t="shared" si="3"/>
        <v>0</v>
      </c>
    </row>
    <row r="40" spans="5:22" outlineLevel="1" x14ac:dyDescent="0.45">
      <c r="E40" s="28"/>
      <c r="F40" s="28" t="str" cm="1">
        <f t="array" ref="F40">IFERROR(TRIM(_xlfn.TEXTSPLIT(_xlfn.XLOOKUP(E40,techniques!$A$2:$A$608,techniques!$B$2:$B$608),":")),"")</f>
        <v/>
      </c>
      <c r="G40" s="28"/>
      <c r="H40" s="28" t="str">
        <f t="shared" si="0"/>
        <v/>
      </c>
      <c r="J40" s="28"/>
      <c r="K40" s="28" t="str" cm="1">
        <f t="array" ref="K40">IFERROR(TRIM(_xlfn.TEXTSPLIT(_xlfn.XLOOKUP(J40,techniques!$A$2:$A$608,techniques!$B$2:$B$608),":")),"")</f>
        <v/>
      </c>
      <c r="L40" s="28"/>
      <c r="M40" s="28" t="str">
        <f t="shared" si="1"/>
        <v/>
      </c>
      <c r="Q40" s="28"/>
      <c r="R40" s="28" t="str" cm="1">
        <f t="array" ref="R40">IFERROR(TRIM(_xlfn.TEXTSPLIT(_xlfn.XLOOKUP(Q40,techniques!$A$2:$A$608,techniques!$B$2:$B$608),":")),"")</f>
        <v/>
      </c>
      <c r="S40" s="28"/>
      <c r="T40" s="28" t="str">
        <f t="shared" si="2"/>
        <v/>
      </c>
      <c r="V40" s="1">
        <f t="shared" si="3"/>
        <v>0</v>
      </c>
    </row>
    <row r="41" spans="5:22" outlineLevel="1" x14ac:dyDescent="0.45">
      <c r="E41" s="28"/>
      <c r="F41" s="28" t="str" cm="1">
        <f t="array" ref="F41">IFERROR(TRIM(_xlfn.TEXTSPLIT(_xlfn.XLOOKUP(E41,techniques!$A$2:$A$608,techniques!$B$2:$B$608),":")),"")</f>
        <v/>
      </c>
      <c r="G41" s="28"/>
      <c r="H41" s="28" t="str">
        <f t="shared" si="0"/>
        <v/>
      </c>
      <c r="J41" s="28"/>
      <c r="K41" s="28" t="str" cm="1">
        <f t="array" ref="K41">IFERROR(TRIM(_xlfn.TEXTSPLIT(_xlfn.XLOOKUP(J41,techniques!$A$2:$A$608,techniques!$B$2:$B$608),":")),"")</f>
        <v/>
      </c>
      <c r="L41" s="28"/>
      <c r="M41" s="28" t="str">
        <f t="shared" si="1"/>
        <v/>
      </c>
      <c r="Q41" s="28"/>
      <c r="R41" s="28" t="str" cm="1">
        <f t="array" ref="R41">IFERROR(TRIM(_xlfn.TEXTSPLIT(_xlfn.XLOOKUP(Q41,techniques!$A$2:$A$608,techniques!$B$2:$B$608),":")),"")</f>
        <v/>
      </c>
      <c r="S41" s="28"/>
      <c r="T41" s="28" t="str">
        <f t="shared" si="2"/>
        <v/>
      </c>
      <c r="V41" s="1">
        <f t="shared" si="3"/>
        <v>0</v>
      </c>
    </row>
    <row r="42" spans="5:22" outlineLevel="1" x14ac:dyDescent="0.45">
      <c r="E42" s="28"/>
      <c r="F42" s="28" t="str" cm="1">
        <f t="array" ref="F42">IFERROR(TRIM(_xlfn.TEXTSPLIT(_xlfn.XLOOKUP(E42,techniques!$A$2:$A$608,techniques!$B$2:$B$608),":")),"")</f>
        <v/>
      </c>
      <c r="G42" s="28"/>
      <c r="H42" s="28" t="str">
        <f t="shared" si="0"/>
        <v/>
      </c>
      <c r="J42" s="28"/>
      <c r="K42" s="28" t="str" cm="1">
        <f t="array" ref="K42">IFERROR(TRIM(_xlfn.TEXTSPLIT(_xlfn.XLOOKUP(J42,techniques!$A$2:$A$608,techniques!$B$2:$B$608),":")),"")</f>
        <v/>
      </c>
      <c r="L42" s="28"/>
      <c r="M42" s="28" t="str">
        <f t="shared" si="1"/>
        <v/>
      </c>
      <c r="Q42" s="28"/>
      <c r="R42" s="28" t="str" cm="1">
        <f t="array" ref="R42">IFERROR(TRIM(_xlfn.TEXTSPLIT(_xlfn.XLOOKUP(Q42,techniques!$A$2:$A$608,techniques!$B$2:$B$608),":")),"")</f>
        <v/>
      </c>
      <c r="S42" s="28"/>
      <c r="T42" s="28" t="str">
        <f t="shared" si="2"/>
        <v/>
      </c>
      <c r="V42" s="1">
        <f t="shared" si="3"/>
        <v>0</v>
      </c>
    </row>
    <row r="43" spans="5:22" outlineLevel="1" x14ac:dyDescent="0.45">
      <c r="E43" s="28"/>
      <c r="F43" s="28" t="str" cm="1">
        <f t="array" ref="F43">IFERROR(TRIM(_xlfn.TEXTSPLIT(_xlfn.XLOOKUP(E43,techniques!$A$2:$A$608,techniques!$B$2:$B$608),":")),"")</f>
        <v/>
      </c>
      <c r="G43" s="28"/>
      <c r="H43" s="28" t="str">
        <f t="shared" si="0"/>
        <v/>
      </c>
      <c r="J43" s="28"/>
      <c r="K43" s="28" t="str" cm="1">
        <f t="array" ref="K43">IFERROR(TRIM(_xlfn.TEXTSPLIT(_xlfn.XLOOKUP(J43,techniques!$A$2:$A$608,techniques!$B$2:$B$608),":")),"")</f>
        <v/>
      </c>
      <c r="L43" s="28"/>
      <c r="M43" s="28" t="str">
        <f t="shared" si="1"/>
        <v/>
      </c>
      <c r="Q43" s="28"/>
      <c r="R43" s="28" t="str" cm="1">
        <f t="array" ref="R43">IFERROR(TRIM(_xlfn.TEXTSPLIT(_xlfn.XLOOKUP(Q43,techniques!$A$2:$A$608,techniques!$B$2:$B$608),":")),"")</f>
        <v/>
      </c>
      <c r="S43" s="28"/>
      <c r="T43" s="28" t="str">
        <f t="shared" si="2"/>
        <v/>
      </c>
      <c r="V43" s="1">
        <f t="shared" si="3"/>
        <v>0</v>
      </c>
    </row>
    <row r="44" spans="5:22" outlineLevel="1" x14ac:dyDescent="0.45">
      <c r="E44" s="28"/>
      <c r="F44" s="28" t="str" cm="1">
        <f t="array" ref="F44">IFERROR(TRIM(_xlfn.TEXTSPLIT(_xlfn.XLOOKUP(E44,techniques!$A$2:$A$608,techniques!$B$2:$B$608),":")),"")</f>
        <v/>
      </c>
      <c r="G44" s="28"/>
      <c r="H44" s="28" t="str">
        <f t="shared" si="0"/>
        <v/>
      </c>
      <c r="J44" s="28"/>
      <c r="K44" s="28" t="str" cm="1">
        <f t="array" ref="K44">IFERROR(TRIM(_xlfn.TEXTSPLIT(_xlfn.XLOOKUP(J44,techniques!$A$2:$A$608,techniques!$B$2:$B$608),":")),"")</f>
        <v/>
      </c>
      <c r="L44" s="28"/>
      <c r="M44" s="28" t="str">
        <f t="shared" si="1"/>
        <v/>
      </c>
      <c r="Q44" s="28"/>
      <c r="R44" s="28" t="str" cm="1">
        <f t="array" ref="R44">IFERROR(TRIM(_xlfn.TEXTSPLIT(_xlfn.XLOOKUP(Q44,techniques!$A$2:$A$608,techniques!$B$2:$B$608),":")),"")</f>
        <v/>
      </c>
      <c r="S44" s="28"/>
      <c r="T44" s="28" t="str">
        <f t="shared" si="2"/>
        <v/>
      </c>
      <c r="V44" s="1">
        <f t="shared" si="3"/>
        <v>0</v>
      </c>
    </row>
    <row r="45" spans="5:22" outlineLevel="1" x14ac:dyDescent="0.45">
      <c r="E45" s="28"/>
      <c r="F45" s="28" t="str" cm="1">
        <f t="array" ref="F45">IFERROR(TRIM(_xlfn.TEXTSPLIT(_xlfn.XLOOKUP(E45,techniques!$A$2:$A$608,techniques!$B$2:$B$608),":")),"")</f>
        <v/>
      </c>
      <c r="G45" s="28"/>
      <c r="H45" s="28" t="str">
        <f t="shared" si="0"/>
        <v/>
      </c>
      <c r="J45" s="28"/>
      <c r="K45" s="28" t="str" cm="1">
        <f t="array" ref="K45">IFERROR(TRIM(_xlfn.TEXTSPLIT(_xlfn.XLOOKUP(J45,techniques!$A$2:$A$608,techniques!$B$2:$B$608),":")),"")</f>
        <v/>
      </c>
      <c r="L45" s="28"/>
      <c r="M45" s="28" t="str">
        <f t="shared" si="1"/>
        <v/>
      </c>
      <c r="Q45" s="28"/>
      <c r="R45" s="28" t="str" cm="1">
        <f t="array" ref="R45">IFERROR(TRIM(_xlfn.TEXTSPLIT(_xlfn.XLOOKUP(Q45,techniques!$A$2:$A$608,techniques!$B$2:$B$608),":")),"")</f>
        <v/>
      </c>
      <c r="S45" s="28"/>
      <c r="T45" s="28" t="str">
        <f t="shared" si="2"/>
        <v/>
      </c>
      <c r="V45" s="1">
        <f t="shared" si="3"/>
        <v>0</v>
      </c>
    </row>
    <row r="46" spans="5:22" outlineLevel="1" x14ac:dyDescent="0.45">
      <c r="E46" s="28"/>
      <c r="F46" s="28" t="str" cm="1">
        <f t="array" ref="F46">IFERROR(TRIM(_xlfn.TEXTSPLIT(_xlfn.XLOOKUP(E46,techniques!$A$2:$A$608,techniques!$B$2:$B$608),":")),"")</f>
        <v/>
      </c>
      <c r="G46" s="28"/>
      <c r="H46" s="28" t="str">
        <f t="shared" si="0"/>
        <v/>
      </c>
      <c r="J46" s="28"/>
      <c r="K46" s="28" t="str" cm="1">
        <f t="array" ref="K46">IFERROR(TRIM(_xlfn.TEXTSPLIT(_xlfn.XLOOKUP(J46,techniques!$A$2:$A$608,techniques!$B$2:$B$608),":")),"")</f>
        <v/>
      </c>
      <c r="L46" s="28"/>
      <c r="M46" s="28" t="str">
        <f t="shared" si="1"/>
        <v/>
      </c>
      <c r="Q46" s="28"/>
      <c r="R46" s="28" t="str" cm="1">
        <f t="array" ref="R46">IFERROR(TRIM(_xlfn.TEXTSPLIT(_xlfn.XLOOKUP(Q46,techniques!$A$2:$A$608,techniques!$B$2:$B$608),":")),"")</f>
        <v/>
      </c>
      <c r="S46" s="28"/>
      <c r="T46" s="28" t="str">
        <f t="shared" si="2"/>
        <v/>
      </c>
      <c r="V46" s="1">
        <f t="shared" si="3"/>
        <v>0</v>
      </c>
    </row>
    <row r="47" spans="5:22" outlineLevel="1" x14ac:dyDescent="0.45">
      <c r="E47" s="28"/>
      <c r="F47" s="28" t="str" cm="1">
        <f t="array" ref="F47">IFERROR(TRIM(_xlfn.TEXTSPLIT(_xlfn.XLOOKUP(E47,techniques!$A$2:$A$608,techniques!$B$2:$B$608),":")),"")</f>
        <v/>
      </c>
      <c r="G47" s="28"/>
      <c r="H47" s="28" t="str">
        <f t="shared" si="0"/>
        <v/>
      </c>
      <c r="J47" s="28"/>
      <c r="K47" s="28" t="str" cm="1">
        <f t="array" ref="K47">IFERROR(TRIM(_xlfn.TEXTSPLIT(_xlfn.XLOOKUP(J47,techniques!$A$2:$A$608,techniques!$B$2:$B$608),":")),"")</f>
        <v/>
      </c>
      <c r="L47" s="28"/>
      <c r="M47" s="28" t="str">
        <f t="shared" si="1"/>
        <v/>
      </c>
      <c r="Q47" s="28"/>
      <c r="R47" s="28" t="str" cm="1">
        <f t="array" ref="R47">IFERROR(TRIM(_xlfn.TEXTSPLIT(_xlfn.XLOOKUP(Q47,techniques!$A$2:$A$608,techniques!$B$2:$B$608),":")),"")</f>
        <v/>
      </c>
      <c r="S47" s="28"/>
      <c r="T47" s="28" t="str">
        <f t="shared" si="2"/>
        <v/>
      </c>
      <c r="V47" s="1">
        <f t="shared" si="3"/>
        <v>0</v>
      </c>
    </row>
    <row r="48" spans="5:22" outlineLevel="1" x14ac:dyDescent="0.45">
      <c r="E48" s="28"/>
      <c r="F48" s="28" t="str" cm="1">
        <f t="array" ref="F48">IFERROR(TRIM(_xlfn.TEXTSPLIT(_xlfn.XLOOKUP(E48,techniques!$A$2:$A$608,techniques!$B$2:$B$608),":")),"")</f>
        <v/>
      </c>
      <c r="G48" s="28"/>
      <c r="H48" s="28" t="str">
        <f t="shared" si="0"/>
        <v/>
      </c>
      <c r="J48" s="28"/>
      <c r="K48" s="28" t="str" cm="1">
        <f t="array" ref="K48">IFERROR(TRIM(_xlfn.TEXTSPLIT(_xlfn.XLOOKUP(J48,techniques!$A$2:$A$608,techniques!$B$2:$B$608),":")),"")</f>
        <v/>
      </c>
      <c r="L48" s="28"/>
      <c r="M48" s="28" t="str">
        <f t="shared" si="1"/>
        <v/>
      </c>
      <c r="Q48" s="28"/>
      <c r="R48" s="28" t="str" cm="1">
        <f t="array" ref="R48">IFERROR(TRIM(_xlfn.TEXTSPLIT(_xlfn.XLOOKUP(Q48,techniques!$A$2:$A$608,techniques!$B$2:$B$608),":")),"")</f>
        <v/>
      </c>
      <c r="S48" s="28"/>
      <c r="T48" s="28" t="str">
        <f t="shared" si="2"/>
        <v/>
      </c>
      <c r="V48" s="1">
        <f t="shared" si="3"/>
        <v>0</v>
      </c>
    </row>
    <row r="49" spans="5:22" outlineLevel="1" x14ac:dyDescent="0.45">
      <c r="E49" s="28"/>
      <c r="F49" s="28" t="str" cm="1">
        <f t="array" ref="F49">IFERROR(TRIM(_xlfn.TEXTSPLIT(_xlfn.XLOOKUP(E49,techniques!$A$2:$A$608,techniques!$B$2:$B$608),":")),"")</f>
        <v/>
      </c>
      <c r="G49" s="28"/>
      <c r="H49" s="28" t="str">
        <f t="shared" si="0"/>
        <v/>
      </c>
      <c r="J49" s="28"/>
      <c r="K49" s="28" t="str" cm="1">
        <f t="array" ref="K49">IFERROR(TRIM(_xlfn.TEXTSPLIT(_xlfn.XLOOKUP(J49,techniques!$A$2:$A$608,techniques!$B$2:$B$608),":")),"")</f>
        <v/>
      </c>
      <c r="L49" s="28"/>
      <c r="M49" s="28" t="str">
        <f t="shared" si="1"/>
        <v/>
      </c>
      <c r="Q49" s="28"/>
      <c r="R49" s="28" t="str" cm="1">
        <f t="array" ref="R49">IFERROR(TRIM(_xlfn.TEXTSPLIT(_xlfn.XLOOKUP(Q49,techniques!$A$2:$A$608,techniques!$B$2:$B$608),":")),"")</f>
        <v/>
      </c>
      <c r="S49" s="28"/>
      <c r="T49" s="28" t="str">
        <f t="shared" si="2"/>
        <v/>
      </c>
      <c r="V49" s="1">
        <f t="shared" si="3"/>
        <v>0</v>
      </c>
    </row>
    <row r="50" spans="5:22" outlineLevel="1" x14ac:dyDescent="0.45">
      <c r="E50" s="28"/>
      <c r="F50" s="28" t="str" cm="1">
        <f t="array" ref="F50">IFERROR(TRIM(_xlfn.TEXTSPLIT(_xlfn.XLOOKUP(E50,techniques!$A$2:$A$608,techniques!$B$2:$B$608),":")),"")</f>
        <v/>
      </c>
      <c r="G50" s="28"/>
      <c r="H50" s="28" t="str">
        <f t="shared" si="0"/>
        <v/>
      </c>
      <c r="J50" s="28"/>
      <c r="K50" s="28" t="str" cm="1">
        <f t="array" ref="K50">IFERROR(TRIM(_xlfn.TEXTSPLIT(_xlfn.XLOOKUP(J50,techniques!$A$2:$A$608,techniques!$B$2:$B$608),":")),"")</f>
        <v/>
      </c>
      <c r="L50" s="28"/>
      <c r="M50" s="28" t="str">
        <f t="shared" si="1"/>
        <v/>
      </c>
      <c r="Q50" s="28"/>
      <c r="R50" s="28" t="str" cm="1">
        <f t="array" ref="R50">IFERROR(TRIM(_xlfn.TEXTSPLIT(_xlfn.XLOOKUP(Q50,techniques!$A$2:$A$608,techniques!$B$2:$B$608),":")),"")</f>
        <v/>
      </c>
      <c r="S50" s="28"/>
      <c r="T50" s="28" t="str">
        <f t="shared" si="2"/>
        <v/>
      </c>
      <c r="V50" s="1">
        <f t="shared" si="3"/>
        <v>0</v>
      </c>
    </row>
    <row r="51" spans="5:22" outlineLevel="1" x14ac:dyDescent="0.45">
      <c r="E51" s="28"/>
      <c r="F51" s="28" t="str" cm="1">
        <f t="array" ref="F51">IFERROR(TRIM(_xlfn.TEXTSPLIT(_xlfn.XLOOKUP(E51,techniques!$A$2:$A$608,techniques!$B$2:$B$608),":")),"")</f>
        <v/>
      </c>
      <c r="G51" s="28"/>
      <c r="H51" s="28" t="str">
        <f t="shared" si="0"/>
        <v/>
      </c>
      <c r="J51" s="28"/>
      <c r="K51" s="28" t="str" cm="1">
        <f t="array" ref="K51">IFERROR(TRIM(_xlfn.TEXTSPLIT(_xlfn.XLOOKUP(J51,techniques!$A$2:$A$608,techniques!$B$2:$B$608),":")),"")</f>
        <v/>
      </c>
      <c r="L51" s="28"/>
      <c r="M51" s="28" t="str">
        <f t="shared" si="1"/>
        <v/>
      </c>
      <c r="Q51" s="28"/>
      <c r="R51" s="28" t="str" cm="1">
        <f t="array" ref="R51">IFERROR(TRIM(_xlfn.TEXTSPLIT(_xlfn.XLOOKUP(Q51,techniques!$A$2:$A$608,techniques!$B$2:$B$608),":")),"")</f>
        <v/>
      </c>
      <c r="S51" s="28"/>
      <c r="T51" s="28" t="str">
        <f t="shared" si="2"/>
        <v/>
      </c>
      <c r="V51" s="1">
        <f t="shared" si="3"/>
        <v>0</v>
      </c>
    </row>
    <row r="52" spans="5:22" outlineLevel="1" x14ac:dyDescent="0.45">
      <c r="E52" s="28"/>
      <c r="F52" s="28" t="str" cm="1">
        <f t="array" ref="F52">IFERROR(TRIM(_xlfn.TEXTSPLIT(_xlfn.XLOOKUP(E52,techniques!$A$2:$A$608,techniques!$B$2:$B$608),":")),"")</f>
        <v/>
      </c>
      <c r="G52" s="28"/>
      <c r="H52" s="28" t="str">
        <f t="shared" si="0"/>
        <v/>
      </c>
      <c r="J52" s="28"/>
      <c r="K52" s="28" t="str" cm="1">
        <f t="array" ref="K52">IFERROR(TRIM(_xlfn.TEXTSPLIT(_xlfn.XLOOKUP(J52,techniques!$A$2:$A$608,techniques!$B$2:$B$608),":")),"")</f>
        <v/>
      </c>
      <c r="L52" s="28"/>
      <c r="M52" s="28" t="str">
        <f t="shared" si="1"/>
        <v/>
      </c>
      <c r="Q52" s="28"/>
      <c r="R52" s="28" t="str" cm="1">
        <f t="array" ref="R52">IFERROR(TRIM(_xlfn.TEXTSPLIT(_xlfn.XLOOKUP(Q52,techniques!$A$2:$A$608,techniques!$B$2:$B$608),":")),"")</f>
        <v/>
      </c>
      <c r="S52" s="28"/>
      <c r="T52" s="28" t="str">
        <f t="shared" si="2"/>
        <v/>
      </c>
      <c r="V52" s="1">
        <f t="shared" si="3"/>
        <v>0</v>
      </c>
    </row>
    <row r="53" spans="5:22" outlineLevel="1" x14ac:dyDescent="0.45">
      <c r="E53" s="28"/>
      <c r="F53" s="28" t="str" cm="1">
        <f t="array" ref="F53">IFERROR(TRIM(_xlfn.TEXTSPLIT(_xlfn.XLOOKUP(E53,techniques!$A$2:$A$608,techniques!$B$2:$B$608),":")),"")</f>
        <v/>
      </c>
      <c r="G53" s="28"/>
      <c r="H53" s="28" t="str">
        <f t="shared" si="0"/>
        <v/>
      </c>
      <c r="J53" s="28"/>
      <c r="K53" s="28" t="str" cm="1">
        <f t="array" ref="K53">IFERROR(TRIM(_xlfn.TEXTSPLIT(_xlfn.XLOOKUP(J53,techniques!$A$2:$A$608,techniques!$B$2:$B$608),":")),"")</f>
        <v/>
      </c>
      <c r="L53" s="28"/>
      <c r="M53" s="28" t="str">
        <f t="shared" si="1"/>
        <v/>
      </c>
      <c r="Q53" s="28"/>
      <c r="R53" s="28" t="str" cm="1">
        <f t="array" ref="R53">IFERROR(TRIM(_xlfn.TEXTSPLIT(_xlfn.XLOOKUP(Q53,techniques!$A$2:$A$608,techniques!$B$2:$B$608),":")),"")</f>
        <v/>
      </c>
      <c r="S53" s="28"/>
      <c r="T53" s="28" t="str">
        <f t="shared" si="2"/>
        <v/>
      </c>
      <c r="V53" s="1">
        <f t="shared" si="3"/>
        <v>0</v>
      </c>
    </row>
    <row r="54" spans="5:22" outlineLevel="1" x14ac:dyDescent="0.45">
      <c r="E54" s="28"/>
      <c r="F54" s="28" t="str" cm="1">
        <f t="array" ref="F54">IFERROR(TRIM(_xlfn.TEXTSPLIT(_xlfn.XLOOKUP(E54,techniques!$A$2:$A$608,techniques!$B$2:$B$608),":")),"")</f>
        <v/>
      </c>
      <c r="G54" s="28"/>
      <c r="H54" s="28" t="str">
        <f t="shared" si="0"/>
        <v/>
      </c>
      <c r="J54" s="28"/>
      <c r="K54" s="28" t="str" cm="1">
        <f t="array" ref="K54">IFERROR(TRIM(_xlfn.TEXTSPLIT(_xlfn.XLOOKUP(J54,techniques!$A$2:$A$608,techniques!$B$2:$B$608),":")),"")</f>
        <v/>
      </c>
      <c r="L54" s="28"/>
      <c r="M54" s="28" t="str">
        <f t="shared" si="1"/>
        <v/>
      </c>
      <c r="Q54" s="28"/>
      <c r="R54" s="28" t="str" cm="1">
        <f t="array" ref="R54">IFERROR(TRIM(_xlfn.TEXTSPLIT(_xlfn.XLOOKUP(Q54,techniques!$A$2:$A$608,techniques!$B$2:$B$608),":")),"")</f>
        <v/>
      </c>
      <c r="S54" s="28"/>
      <c r="T54" s="28" t="str">
        <f t="shared" si="2"/>
        <v/>
      </c>
      <c r="V54" s="1">
        <f t="shared" si="3"/>
        <v>0</v>
      </c>
    </row>
    <row r="55" spans="5:22" outlineLevel="1" x14ac:dyDescent="0.45">
      <c r="E55" s="28"/>
      <c r="F55" s="28" t="str" cm="1">
        <f t="array" ref="F55">IFERROR(TRIM(_xlfn.TEXTSPLIT(_xlfn.XLOOKUP(E55,techniques!$A$2:$A$608,techniques!$B$2:$B$608),":")),"")</f>
        <v/>
      </c>
      <c r="G55" s="28"/>
      <c r="H55" s="28" t="str">
        <f t="shared" si="0"/>
        <v/>
      </c>
      <c r="J55" s="28"/>
      <c r="K55" s="28" t="str" cm="1">
        <f t="array" ref="K55">IFERROR(TRIM(_xlfn.TEXTSPLIT(_xlfn.XLOOKUP(J55,techniques!$A$2:$A$608,techniques!$B$2:$B$608),":")),"")</f>
        <v/>
      </c>
      <c r="L55" s="28"/>
      <c r="M55" s="28" t="str">
        <f t="shared" si="1"/>
        <v/>
      </c>
      <c r="Q55" s="28"/>
      <c r="R55" s="28" t="str" cm="1">
        <f t="array" ref="R55">IFERROR(TRIM(_xlfn.TEXTSPLIT(_xlfn.XLOOKUP(Q55,techniques!$A$2:$A$608,techniques!$B$2:$B$608),":")),"")</f>
        <v/>
      </c>
      <c r="S55" s="28"/>
      <c r="T55" s="28" t="str">
        <f t="shared" si="2"/>
        <v/>
      </c>
      <c r="V55" s="1">
        <f t="shared" si="3"/>
        <v>0</v>
      </c>
    </row>
    <row r="56" spans="5:22" outlineLevel="1" x14ac:dyDescent="0.45">
      <c r="E56" s="28"/>
      <c r="F56" s="28" t="str" cm="1">
        <f t="array" ref="F56">IFERROR(TRIM(_xlfn.TEXTSPLIT(_xlfn.XLOOKUP(E56,techniques!$A$2:$A$608,techniques!$B$2:$B$608),":")),"")</f>
        <v/>
      </c>
      <c r="G56" s="28"/>
      <c r="H56" s="28" t="str">
        <f t="shared" si="0"/>
        <v/>
      </c>
      <c r="J56" s="28"/>
      <c r="K56" s="28" t="str" cm="1">
        <f t="array" ref="K56">IFERROR(TRIM(_xlfn.TEXTSPLIT(_xlfn.XLOOKUP(J56,techniques!$A$2:$A$608,techniques!$B$2:$B$608),":")),"")</f>
        <v/>
      </c>
      <c r="L56" s="28"/>
      <c r="M56" s="28" t="str">
        <f t="shared" si="1"/>
        <v/>
      </c>
      <c r="Q56" s="28"/>
      <c r="R56" s="28" t="str" cm="1">
        <f t="array" ref="R56">IFERROR(TRIM(_xlfn.TEXTSPLIT(_xlfn.XLOOKUP(Q56,techniques!$A$2:$A$608,techniques!$B$2:$B$608),":")),"")</f>
        <v/>
      </c>
      <c r="S56" s="28"/>
      <c r="T56" s="28" t="str">
        <f t="shared" si="2"/>
        <v/>
      </c>
      <c r="V56" s="1">
        <f t="shared" si="3"/>
        <v>0</v>
      </c>
    </row>
    <row r="57" spans="5:22" outlineLevel="1" x14ac:dyDescent="0.45">
      <c r="E57" s="28"/>
      <c r="F57" s="28" t="str" cm="1">
        <f t="array" ref="F57">IFERROR(TRIM(_xlfn.TEXTSPLIT(_xlfn.XLOOKUP(E57,techniques!$A$2:$A$608,techniques!$B$2:$B$608),":")),"")</f>
        <v/>
      </c>
      <c r="G57" s="28"/>
      <c r="H57" s="28" t="str">
        <f t="shared" si="0"/>
        <v/>
      </c>
      <c r="J57" s="28"/>
      <c r="K57" s="28" t="str" cm="1">
        <f t="array" ref="K57">IFERROR(TRIM(_xlfn.TEXTSPLIT(_xlfn.XLOOKUP(J57,techniques!$A$2:$A$608,techniques!$B$2:$B$608),":")),"")</f>
        <v/>
      </c>
      <c r="L57" s="28"/>
      <c r="M57" s="28" t="str">
        <f t="shared" si="1"/>
        <v/>
      </c>
      <c r="Q57" s="28"/>
      <c r="R57" s="28" t="str" cm="1">
        <f t="array" ref="R57">IFERROR(TRIM(_xlfn.TEXTSPLIT(_xlfn.XLOOKUP(Q57,techniques!$A$2:$A$608,techniques!$B$2:$B$608),":")),"")</f>
        <v/>
      </c>
      <c r="S57" s="28"/>
      <c r="T57" s="28" t="str">
        <f t="shared" si="2"/>
        <v/>
      </c>
      <c r="V57" s="1">
        <f t="shared" si="3"/>
        <v>0</v>
      </c>
    </row>
    <row r="58" spans="5:22" outlineLevel="1" x14ac:dyDescent="0.45">
      <c r="E58" s="28"/>
      <c r="F58" s="28" t="str" cm="1">
        <f t="array" ref="F58">IFERROR(TRIM(_xlfn.TEXTSPLIT(_xlfn.XLOOKUP(E58,techniques!$A$2:$A$608,techniques!$B$2:$B$608),":")),"")</f>
        <v/>
      </c>
      <c r="G58" s="28"/>
      <c r="H58" s="28" t="str">
        <f t="shared" si="0"/>
        <v/>
      </c>
      <c r="J58" s="28"/>
      <c r="K58" s="28" t="str" cm="1">
        <f t="array" ref="K58">IFERROR(TRIM(_xlfn.TEXTSPLIT(_xlfn.XLOOKUP(J58,techniques!$A$2:$A$608,techniques!$B$2:$B$608),":")),"")</f>
        <v/>
      </c>
      <c r="L58" s="28"/>
      <c r="M58" s="28" t="str">
        <f t="shared" si="1"/>
        <v/>
      </c>
      <c r="Q58" s="28"/>
      <c r="R58" s="28" t="str" cm="1">
        <f t="array" ref="R58">IFERROR(TRIM(_xlfn.TEXTSPLIT(_xlfn.XLOOKUP(Q58,techniques!$A$2:$A$608,techniques!$B$2:$B$608),":")),"")</f>
        <v/>
      </c>
      <c r="S58" s="28"/>
      <c r="T58" s="28" t="str">
        <f t="shared" si="2"/>
        <v/>
      </c>
      <c r="V58" s="1">
        <f t="shared" si="3"/>
        <v>0</v>
      </c>
    </row>
    <row r="59" spans="5:22" outlineLevel="1" x14ac:dyDescent="0.45">
      <c r="E59" s="28"/>
      <c r="F59" s="28" t="str" cm="1">
        <f t="array" ref="F59">IFERROR(TRIM(_xlfn.TEXTSPLIT(_xlfn.XLOOKUP(E59,techniques!$A$2:$A$608,techniques!$B$2:$B$608),":")),"")</f>
        <v/>
      </c>
      <c r="G59" s="28"/>
      <c r="H59" s="28" t="str">
        <f t="shared" si="0"/>
        <v/>
      </c>
      <c r="J59" s="28"/>
      <c r="K59" s="28" t="str" cm="1">
        <f t="array" ref="K59">IFERROR(TRIM(_xlfn.TEXTSPLIT(_xlfn.XLOOKUP(J59,techniques!$A$2:$A$608,techniques!$B$2:$B$608),":")),"")</f>
        <v/>
      </c>
      <c r="L59" s="28"/>
      <c r="M59" s="28" t="str">
        <f t="shared" si="1"/>
        <v/>
      </c>
      <c r="Q59" s="28"/>
      <c r="R59" s="28" t="str" cm="1">
        <f t="array" ref="R59">IFERROR(TRIM(_xlfn.TEXTSPLIT(_xlfn.XLOOKUP(Q59,techniques!$A$2:$A$608,techniques!$B$2:$B$608),":")),"")</f>
        <v/>
      </c>
      <c r="S59" s="28"/>
      <c r="T59" s="28" t="str">
        <f t="shared" si="2"/>
        <v/>
      </c>
      <c r="V59" s="1">
        <f t="shared" si="3"/>
        <v>0</v>
      </c>
    </row>
    <row r="60" spans="5:22" outlineLevel="1" x14ac:dyDescent="0.45">
      <c r="E60" s="28"/>
      <c r="F60" s="28" t="str" cm="1">
        <f t="array" ref="F60">IFERROR(TRIM(_xlfn.TEXTSPLIT(_xlfn.XLOOKUP(E60,techniques!$A$2:$A$608,techniques!$B$2:$B$608),":")),"")</f>
        <v/>
      </c>
      <c r="G60" s="28"/>
      <c r="H60" s="28" t="str">
        <f t="shared" si="0"/>
        <v/>
      </c>
      <c r="J60" s="28"/>
      <c r="K60" s="28" t="str" cm="1">
        <f t="array" ref="K60">IFERROR(TRIM(_xlfn.TEXTSPLIT(_xlfn.XLOOKUP(J60,techniques!$A$2:$A$608,techniques!$B$2:$B$608),":")),"")</f>
        <v/>
      </c>
      <c r="L60" s="28"/>
      <c r="M60" s="28" t="str">
        <f t="shared" si="1"/>
        <v/>
      </c>
      <c r="Q60" s="28"/>
      <c r="R60" s="28" t="str" cm="1">
        <f t="array" ref="R60">IFERROR(TRIM(_xlfn.TEXTSPLIT(_xlfn.XLOOKUP(Q60,techniques!$A$2:$A$608,techniques!$B$2:$B$608),":")),"")</f>
        <v/>
      </c>
      <c r="S60" s="28"/>
      <c r="T60" s="28" t="str">
        <f t="shared" si="2"/>
        <v/>
      </c>
      <c r="V60" s="1">
        <f t="shared" si="3"/>
        <v>0</v>
      </c>
    </row>
    <row r="61" spans="5:22" outlineLevel="1" x14ac:dyDescent="0.45">
      <c r="E61" s="28"/>
      <c r="F61" s="28" t="str" cm="1">
        <f t="array" ref="F61">IFERROR(TRIM(_xlfn.TEXTSPLIT(_xlfn.XLOOKUP(E61,techniques!$A$2:$A$608,techniques!$B$2:$B$608),":")),"")</f>
        <v/>
      </c>
      <c r="G61" s="28"/>
      <c r="H61" s="28" t="str">
        <f t="shared" si="0"/>
        <v/>
      </c>
      <c r="J61" s="28"/>
      <c r="K61" s="28" t="str" cm="1">
        <f t="array" ref="K61">IFERROR(TRIM(_xlfn.TEXTSPLIT(_xlfn.XLOOKUP(J61,techniques!$A$2:$A$608,techniques!$B$2:$B$608),":")),"")</f>
        <v/>
      </c>
      <c r="L61" s="28"/>
      <c r="M61" s="28" t="str">
        <f t="shared" si="1"/>
        <v/>
      </c>
      <c r="Q61" s="28"/>
      <c r="R61" s="28" t="str" cm="1">
        <f t="array" ref="R61">IFERROR(TRIM(_xlfn.TEXTSPLIT(_xlfn.XLOOKUP(Q61,techniques!$A$2:$A$608,techniques!$B$2:$B$608),":")),"")</f>
        <v/>
      </c>
      <c r="S61" s="28"/>
      <c r="T61" s="28" t="str">
        <f t="shared" si="2"/>
        <v/>
      </c>
      <c r="V61" s="1">
        <f t="shared" si="3"/>
        <v>0</v>
      </c>
    </row>
    <row r="62" spans="5:22" outlineLevel="1" x14ac:dyDescent="0.45">
      <c r="E62" s="28"/>
      <c r="F62" s="28" t="str" cm="1">
        <f t="array" ref="F62">IFERROR(TRIM(_xlfn.TEXTSPLIT(_xlfn.XLOOKUP(E62,techniques!$A$2:$A$608,techniques!$B$2:$B$608),":")),"")</f>
        <v/>
      </c>
      <c r="G62" s="28"/>
      <c r="H62" s="28" t="str">
        <f t="shared" si="0"/>
        <v/>
      </c>
      <c r="J62" s="28"/>
      <c r="K62" s="28" t="str" cm="1">
        <f t="array" ref="K62">IFERROR(TRIM(_xlfn.TEXTSPLIT(_xlfn.XLOOKUP(J62,techniques!$A$2:$A$608,techniques!$B$2:$B$608),":")),"")</f>
        <v/>
      </c>
      <c r="L62" s="28"/>
      <c r="M62" s="28" t="str">
        <f t="shared" si="1"/>
        <v/>
      </c>
      <c r="Q62" s="28"/>
      <c r="R62" s="28" t="str" cm="1">
        <f t="array" ref="R62">IFERROR(TRIM(_xlfn.TEXTSPLIT(_xlfn.XLOOKUP(Q62,techniques!$A$2:$A$608,techniques!$B$2:$B$608),":")),"")</f>
        <v/>
      </c>
      <c r="S62" s="28"/>
      <c r="T62" s="28" t="str">
        <f t="shared" si="2"/>
        <v/>
      </c>
      <c r="V62" s="1">
        <f t="shared" si="3"/>
        <v>0</v>
      </c>
    </row>
    <row r="63" spans="5:22" outlineLevel="1" x14ac:dyDescent="0.45">
      <c r="E63" s="28"/>
      <c r="F63" s="28" t="str" cm="1">
        <f t="array" ref="F63">IFERROR(TRIM(_xlfn.TEXTSPLIT(_xlfn.XLOOKUP(E63,techniques!$A$2:$A$608,techniques!$B$2:$B$608),":")),"")</f>
        <v/>
      </c>
      <c r="G63" s="28"/>
      <c r="H63" s="28" t="str">
        <f t="shared" si="0"/>
        <v/>
      </c>
      <c r="J63" s="28"/>
      <c r="K63" s="28" t="str" cm="1">
        <f t="array" ref="K63">IFERROR(TRIM(_xlfn.TEXTSPLIT(_xlfn.XLOOKUP(J63,techniques!$A$2:$A$608,techniques!$B$2:$B$608),":")),"")</f>
        <v/>
      </c>
      <c r="L63" s="28"/>
      <c r="M63" s="28" t="str">
        <f t="shared" si="1"/>
        <v/>
      </c>
      <c r="Q63" s="28"/>
      <c r="R63" s="28" t="str" cm="1">
        <f t="array" ref="R63">IFERROR(TRIM(_xlfn.TEXTSPLIT(_xlfn.XLOOKUP(Q63,techniques!$A$2:$A$608,techniques!$B$2:$B$608),":")),"")</f>
        <v/>
      </c>
      <c r="S63" s="28"/>
      <c r="T63" s="28" t="str">
        <f t="shared" si="2"/>
        <v/>
      </c>
      <c r="V63" s="1">
        <f t="shared" si="3"/>
        <v>0</v>
      </c>
    </row>
    <row r="64" spans="5:22" outlineLevel="1" x14ac:dyDescent="0.45">
      <c r="E64" s="28"/>
      <c r="F64" s="28" t="str" cm="1">
        <f t="array" ref="F64">IFERROR(TRIM(_xlfn.TEXTSPLIT(_xlfn.XLOOKUP(E64,techniques!$A$2:$A$608,techniques!$B$2:$B$608),":")),"")</f>
        <v/>
      </c>
      <c r="G64" s="28"/>
      <c r="H64" s="28" t="str">
        <f t="shared" si="0"/>
        <v/>
      </c>
      <c r="J64" s="28"/>
      <c r="K64" s="28" t="str" cm="1">
        <f t="array" ref="K64">IFERROR(TRIM(_xlfn.TEXTSPLIT(_xlfn.XLOOKUP(J64,techniques!$A$2:$A$608,techniques!$B$2:$B$608),":")),"")</f>
        <v/>
      </c>
      <c r="L64" s="28"/>
      <c r="M64" s="28" t="str">
        <f t="shared" si="1"/>
        <v/>
      </c>
      <c r="Q64" s="28"/>
      <c r="R64" s="28" t="str" cm="1">
        <f t="array" ref="R64">IFERROR(TRIM(_xlfn.TEXTSPLIT(_xlfn.XLOOKUP(Q64,techniques!$A$2:$A$608,techniques!$B$2:$B$608),":")),"")</f>
        <v/>
      </c>
      <c r="S64" s="28"/>
      <c r="T64" s="28" t="str">
        <f t="shared" si="2"/>
        <v/>
      </c>
      <c r="V64" s="1">
        <f t="shared" si="3"/>
        <v>0</v>
      </c>
    </row>
    <row r="65" spans="5:22" outlineLevel="1" x14ac:dyDescent="0.45">
      <c r="E65" s="28"/>
      <c r="F65" s="28" t="str" cm="1">
        <f t="array" ref="F65">IFERROR(TRIM(_xlfn.TEXTSPLIT(_xlfn.XLOOKUP(E65,techniques!$A$2:$A$608,techniques!$B$2:$B$608),":")),"")</f>
        <v/>
      </c>
      <c r="G65" s="28"/>
      <c r="H65" s="28" t="str">
        <f t="shared" si="0"/>
        <v/>
      </c>
      <c r="J65" s="28"/>
      <c r="K65" s="28" t="str" cm="1">
        <f t="array" ref="K65">IFERROR(TRIM(_xlfn.TEXTSPLIT(_xlfn.XLOOKUP(J65,techniques!$A$2:$A$608,techniques!$B$2:$B$608),":")),"")</f>
        <v/>
      </c>
      <c r="L65" s="28"/>
      <c r="M65" s="28" t="str">
        <f t="shared" si="1"/>
        <v/>
      </c>
      <c r="Q65" s="28"/>
      <c r="R65" s="28" t="str" cm="1">
        <f t="array" ref="R65">IFERROR(TRIM(_xlfn.TEXTSPLIT(_xlfn.XLOOKUP(Q65,techniques!$A$2:$A$608,techniques!$B$2:$B$608),":")),"")</f>
        <v/>
      </c>
      <c r="S65" s="28"/>
      <c r="T65" s="28" t="str">
        <f t="shared" si="2"/>
        <v/>
      </c>
      <c r="V65" s="1">
        <f t="shared" si="3"/>
        <v>0</v>
      </c>
    </row>
    <row r="66" spans="5:22" outlineLevel="1" x14ac:dyDescent="0.45">
      <c r="E66" s="28"/>
      <c r="F66" s="28" t="str" cm="1">
        <f t="array" ref="F66">IFERROR(TRIM(_xlfn.TEXTSPLIT(_xlfn.XLOOKUP(E66,techniques!$A$2:$A$608,techniques!$B$2:$B$608),":")),"")</f>
        <v/>
      </c>
      <c r="G66" s="28"/>
      <c r="H66" s="28" t="str">
        <f t="shared" si="0"/>
        <v/>
      </c>
      <c r="J66" s="28"/>
      <c r="K66" s="28" t="str" cm="1">
        <f t="array" ref="K66">IFERROR(TRIM(_xlfn.TEXTSPLIT(_xlfn.XLOOKUP(J66,techniques!$A$2:$A$608,techniques!$B$2:$B$608),":")),"")</f>
        <v/>
      </c>
      <c r="L66" s="28"/>
      <c r="M66" s="28" t="str">
        <f t="shared" si="1"/>
        <v/>
      </c>
      <c r="Q66" s="28"/>
      <c r="R66" s="28" t="str" cm="1">
        <f t="array" ref="R66">IFERROR(TRIM(_xlfn.TEXTSPLIT(_xlfn.XLOOKUP(Q66,techniques!$A$2:$A$608,techniques!$B$2:$B$608),":")),"")</f>
        <v/>
      </c>
      <c r="S66" s="28"/>
      <c r="T66" s="28" t="str">
        <f t="shared" si="2"/>
        <v/>
      </c>
      <c r="V66" s="1">
        <f t="shared" si="3"/>
        <v>0</v>
      </c>
    </row>
    <row r="67" spans="5:22" outlineLevel="1" x14ac:dyDescent="0.45">
      <c r="E67" s="28"/>
      <c r="F67" s="28" t="str" cm="1">
        <f t="array" ref="F67">IFERROR(TRIM(_xlfn.TEXTSPLIT(_xlfn.XLOOKUP(E67,techniques!$A$2:$A$608,techniques!$B$2:$B$608),":")),"")</f>
        <v/>
      </c>
      <c r="G67" s="28"/>
      <c r="H67" s="28" t="str">
        <f t="shared" si="0"/>
        <v/>
      </c>
      <c r="J67" s="28"/>
      <c r="K67" s="28" t="str" cm="1">
        <f t="array" ref="K67">IFERROR(TRIM(_xlfn.TEXTSPLIT(_xlfn.XLOOKUP(J67,techniques!$A$2:$A$608,techniques!$B$2:$B$608),":")),"")</f>
        <v/>
      </c>
      <c r="L67" s="28"/>
      <c r="M67" s="28" t="str">
        <f t="shared" si="1"/>
        <v/>
      </c>
      <c r="Q67" s="28"/>
      <c r="R67" s="28" t="str" cm="1">
        <f t="array" ref="R67">IFERROR(TRIM(_xlfn.TEXTSPLIT(_xlfn.XLOOKUP(Q67,techniques!$A$2:$A$608,techniques!$B$2:$B$608),":")),"")</f>
        <v/>
      </c>
      <c r="S67" s="28"/>
      <c r="T67" s="28" t="str">
        <f t="shared" si="2"/>
        <v/>
      </c>
      <c r="V67" s="1">
        <f t="shared" si="3"/>
        <v>0</v>
      </c>
    </row>
    <row r="68" spans="5:22" outlineLevel="1" x14ac:dyDescent="0.45">
      <c r="E68" s="28"/>
      <c r="F68" s="28" t="str" cm="1">
        <f t="array" ref="F68">IFERROR(TRIM(_xlfn.TEXTSPLIT(_xlfn.XLOOKUP(E68,techniques!$A$2:$A$608,techniques!$B$2:$B$608),":")),"")</f>
        <v/>
      </c>
      <c r="G68" s="28"/>
      <c r="H68" s="28" t="str">
        <f t="shared" si="0"/>
        <v/>
      </c>
      <c r="J68" s="28"/>
      <c r="K68" s="28" t="str" cm="1">
        <f t="array" ref="K68">IFERROR(TRIM(_xlfn.TEXTSPLIT(_xlfn.XLOOKUP(J68,techniques!$A$2:$A$608,techniques!$B$2:$B$608),":")),"")</f>
        <v/>
      </c>
      <c r="L68" s="28"/>
      <c r="M68" s="28" t="str">
        <f t="shared" si="1"/>
        <v/>
      </c>
      <c r="Q68" s="28"/>
      <c r="R68" s="28" t="str" cm="1">
        <f t="array" ref="R68">IFERROR(TRIM(_xlfn.TEXTSPLIT(_xlfn.XLOOKUP(Q68,techniques!$A$2:$A$608,techniques!$B$2:$B$608),":")),"")</f>
        <v/>
      </c>
      <c r="S68" s="28"/>
      <c r="T68" s="28" t="str">
        <f t="shared" si="2"/>
        <v/>
      </c>
      <c r="V68" s="1">
        <f t="shared" si="3"/>
        <v>0</v>
      </c>
    </row>
    <row r="69" spans="5:22" outlineLevel="1" x14ac:dyDescent="0.45">
      <c r="E69" s="28"/>
      <c r="F69" s="28" t="str" cm="1">
        <f t="array" ref="F69">IFERROR(TRIM(_xlfn.TEXTSPLIT(_xlfn.XLOOKUP(E69,techniques!$A$2:$A$608,techniques!$B$2:$B$608),":")),"")</f>
        <v/>
      </c>
      <c r="G69" s="28"/>
      <c r="H69" s="28" t="str">
        <f t="shared" si="0"/>
        <v/>
      </c>
      <c r="J69" s="28"/>
      <c r="K69" s="28" t="str" cm="1">
        <f t="array" ref="K69">IFERROR(TRIM(_xlfn.TEXTSPLIT(_xlfn.XLOOKUP(J69,techniques!$A$2:$A$608,techniques!$B$2:$B$608),":")),"")</f>
        <v/>
      </c>
      <c r="L69" s="28"/>
      <c r="M69" s="28" t="str">
        <f t="shared" si="1"/>
        <v/>
      </c>
      <c r="Q69" s="28"/>
      <c r="R69" s="28" t="str" cm="1">
        <f t="array" ref="R69">IFERROR(TRIM(_xlfn.TEXTSPLIT(_xlfn.XLOOKUP(Q69,techniques!$A$2:$A$608,techniques!$B$2:$B$608),":")),"")</f>
        <v/>
      </c>
      <c r="S69" s="28"/>
      <c r="T69" s="28" t="str">
        <f t="shared" si="2"/>
        <v/>
      </c>
      <c r="V69" s="1">
        <f t="shared" si="3"/>
        <v>0</v>
      </c>
    </row>
    <row r="70" spans="5:22" outlineLevel="1" x14ac:dyDescent="0.45">
      <c r="E70" s="28"/>
      <c r="F70" s="28" t="str" cm="1">
        <f t="array" ref="F70">IFERROR(TRIM(_xlfn.TEXTSPLIT(_xlfn.XLOOKUP(E70,techniques!$A$2:$A$608,techniques!$B$2:$B$608),":")),"")</f>
        <v/>
      </c>
      <c r="G70" s="28"/>
      <c r="H70" s="28" t="str">
        <f t="shared" si="0"/>
        <v/>
      </c>
      <c r="J70" s="28"/>
      <c r="K70" s="28" t="str" cm="1">
        <f t="array" ref="K70">IFERROR(TRIM(_xlfn.TEXTSPLIT(_xlfn.XLOOKUP(J70,techniques!$A$2:$A$608,techniques!$B$2:$B$608),":")),"")</f>
        <v/>
      </c>
      <c r="L70" s="28"/>
      <c r="M70" s="28" t="str">
        <f t="shared" si="1"/>
        <v/>
      </c>
      <c r="Q70" s="28"/>
      <c r="R70" s="28" t="str" cm="1">
        <f t="array" ref="R70">IFERROR(TRIM(_xlfn.TEXTSPLIT(_xlfn.XLOOKUP(Q70,techniques!$A$2:$A$608,techniques!$B$2:$B$608),":")),"")</f>
        <v/>
      </c>
      <c r="S70" s="28"/>
      <c r="T70" s="28" t="str">
        <f t="shared" si="2"/>
        <v/>
      </c>
      <c r="V70" s="1">
        <f t="shared" si="3"/>
        <v>0</v>
      </c>
    </row>
    <row r="71" spans="5:22" outlineLevel="1" x14ac:dyDescent="0.45">
      <c r="E71" s="28"/>
      <c r="F71" s="28" t="str" cm="1">
        <f t="array" ref="F71">IFERROR(TRIM(_xlfn.TEXTSPLIT(_xlfn.XLOOKUP(E71,techniques!$A$2:$A$608,techniques!$B$2:$B$608),":")),"")</f>
        <v/>
      </c>
      <c r="G71" s="28"/>
      <c r="H71" s="28" t="str">
        <f t="shared" si="0"/>
        <v/>
      </c>
      <c r="J71" s="28"/>
      <c r="K71" s="28" t="str" cm="1">
        <f t="array" ref="K71">IFERROR(TRIM(_xlfn.TEXTSPLIT(_xlfn.XLOOKUP(J71,techniques!$A$2:$A$608,techniques!$B$2:$B$608),":")),"")</f>
        <v/>
      </c>
      <c r="L71" s="28"/>
      <c r="M71" s="28" t="str">
        <f t="shared" si="1"/>
        <v/>
      </c>
      <c r="Q71" s="28"/>
      <c r="R71" s="28" t="str" cm="1">
        <f t="array" ref="R71">IFERROR(TRIM(_xlfn.TEXTSPLIT(_xlfn.XLOOKUP(Q71,techniques!$A$2:$A$608,techniques!$B$2:$B$608),":")),"")</f>
        <v/>
      </c>
      <c r="S71" s="28"/>
      <c r="T71" s="28" t="str">
        <f t="shared" si="2"/>
        <v/>
      </c>
      <c r="V71" s="1">
        <f t="shared" si="3"/>
        <v>0</v>
      </c>
    </row>
    <row r="72" spans="5:22" outlineLevel="1" x14ac:dyDescent="0.45">
      <c r="E72" s="28"/>
      <c r="F72" s="28" t="str" cm="1">
        <f t="array" ref="F72">IFERROR(TRIM(_xlfn.TEXTSPLIT(_xlfn.XLOOKUP(E72,techniques!$A$2:$A$608,techniques!$B$2:$B$608),":")),"")</f>
        <v/>
      </c>
      <c r="G72" s="28"/>
      <c r="H72" s="28" t="str">
        <f t="shared" si="0"/>
        <v/>
      </c>
      <c r="J72" s="28"/>
      <c r="K72" s="28" t="str" cm="1">
        <f t="array" ref="K72">IFERROR(TRIM(_xlfn.TEXTSPLIT(_xlfn.XLOOKUP(J72,techniques!$A$2:$A$608,techniques!$B$2:$B$608),":")),"")</f>
        <v/>
      </c>
      <c r="L72" s="28"/>
      <c r="M72" s="28" t="str">
        <f t="shared" si="1"/>
        <v/>
      </c>
      <c r="Q72" s="28"/>
      <c r="R72" s="28" t="str" cm="1">
        <f t="array" ref="R72">IFERROR(TRIM(_xlfn.TEXTSPLIT(_xlfn.XLOOKUP(Q72,techniques!$A$2:$A$608,techniques!$B$2:$B$608),":")),"")</f>
        <v/>
      </c>
      <c r="S72" s="28"/>
      <c r="T72" s="28" t="str">
        <f t="shared" si="2"/>
        <v/>
      </c>
      <c r="V72" s="1">
        <f t="shared" si="3"/>
        <v>0</v>
      </c>
    </row>
    <row r="73" spans="5:22" outlineLevel="1" x14ac:dyDescent="0.45">
      <c r="E73" s="28"/>
      <c r="F73" s="28" t="str" cm="1">
        <f t="array" ref="F73">IFERROR(TRIM(_xlfn.TEXTSPLIT(_xlfn.XLOOKUP(E73,techniques!$A$2:$A$608,techniques!$B$2:$B$608),":")),"")</f>
        <v/>
      </c>
      <c r="G73" s="28"/>
      <c r="H73" s="28" t="str">
        <f t="shared" si="0"/>
        <v/>
      </c>
      <c r="J73" s="28"/>
      <c r="K73" s="28" t="str" cm="1">
        <f t="array" ref="K73">IFERROR(TRIM(_xlfn.TEXTSPLIT(_xlfn.XLOOKUP(J73,techniques!$A$2:$A$608,techniques!$B$2:$B$608),":")),"")</f>
        <v/>
      </c>
      <c r="L73" s="28"/>
      <c r="M73" s="28" t="str">
        <f t="shared" si="1"/>
        <v/>
      </c>
      <c r="Q73" s="28"/>
      <c r="R73" s="28" t="str" cm="1">
        <f t="array" ref="R73">IFERROR(TRIM(_xlfn.TEXTSPLIT(_xlfn.XLOOKUP(Q73,techniques!$A$2:$A$608,techniques!$B$2:$B$608),":")),"")</f>
        <v/>
      </c>
      <c r="S73" s="28"/>
      <c r="T73" s="28" t="str">
        <f t="shared" si="2"/>
        <v/>
      </c>
      <c r="V73" s="1">
        <f t="shared" si="3"/>
        <v>0</v>
      </c>
    </row>
    <row r="74" spans="5:22" outlineLevel="1" x14ac:dyDescent="0.45">
      <c r="E74" s="28"/>
      <c r="F74" s="28" t="str" cm="1">
        <f t="array" ref="F74">IFERROR(TRIM(_xlfn.TEXTSPLIT(_xlfn.XLOOKUP(E74,techniques!$A$2:$A$608,techniques!$B$2:$B$608),":")),"")</f>
        <v/>
      </c>
      <c r="G74" s="28"/>
      <c r="H74" s="28" t="str">
        <f t="shared" si="0"/>
        <v/>
      </c>
      <c r="J74" s="28"/>
      <c r="K74" s="28" t="str" cm="1">
        <f t="array" ref="K74">IFERROR(TRIM(_xlfn.TEXTSPLIT(_xlfn.XLOOKUP(J74,techniques!$A$2:$A$608,techniques!$B$2:$B$608),":")),"")</f>
        <v/>
      </c>
      <c r="L74" s="28"/>
      <c r="M74" s="28" t="str">
        <f t="shared" si="1"/>
        <v/>
      </c>
      <c r="Q74" s="28"/>
      <c r="R74" s="28" t="str" cm="1">
        <f t="array" ref="R74">IFERROR(TRIM(_xlfn.TEXTSPLIT(_xlfn.XLOOKUP(Q74,techniques!$A$2:$A$608,techniques!$B$2:$B$608),":")),"")</f>
        <v/>
      </c>
      <c r="S74" s="28"/>
      <c r="T74" s="28" t="str">
        <f t="shared" si="2"/>
        <v/>
      </c>
      <c r="V74" s="1">
        <f t="shared" si="3"/>
        <v>0</v>
      </c>
    </row>
    <row r="75" spans="5:22" outlineLevel="1" x14ac:dyDescent="0.45">
      <c r="E75" s="28"/>
      <c r="F75" s="28" t="str" cm="1">
        <f t="array" ref="F75">IFERROR(TRIM(_xlfn.TEXTSPLIT(_xlfn.XLOOKUP(E75,techniques!$A$2:$A$608,techniques!$B$2:$B$608),":")),"")</f>
        <v/>
      </c>
      <c r="G75" s="28"/>
      <c r="H75" s="28" t="str">
        <f t="shared" si="0"/>
        <v/>
      </c>
      <c r="J75" s="28"/>
      <c r="K75" s="28" t="str" cm="1">
        <f t="array" ref="K75">IFERROR(TRIM(_xlfn.TEXTSPLIT(_xlfn.XLOOKUP(J75,techniques!$A$2:$A$608,techniques!$B$2:$B$608),":")),"")</f>
        <v/>
      </c>
      <c r="L75" s="28"/>
      <c r="M75" s="28" t="str">
        <f t="shared" si="1"/>
        <v/>
      </c>
      <c r="Q75" s="28"/>
      <c r="R75" s="28" t="str" cm="1">
        <f t="array" ref="R75">IFERROR(TRIM(_xlfn.TEXTSPLIT(_xlfn.XLOOKUP(Q75,techniques!$A$2:$A$608,techniques!$B$2:$B$608),":")),"")</f>
        <v/>
      </c>
      <c r="S75" s="28"/>
      <c r="T75" s="28" t="str">
        <f t="shared" si="2"/>
        <v/>
      </c>
      <c r="V75" s="1">
        <f t="shared" si="3"/>
        <v>0</v>
      </c>
    </row>
    <row r="76" spans="5:22" outlineLevel="1" x14ac:dyDescent="0.45">
      <c r="E76" s="28"/>
      <c r="F76" s="28" t="str" cm="1">
        <f t="array" ref="F76">IFERROR(TRIM(_xlfn.TEXTSPLIT(_xlfn.XLOOKUP(E76,techniques!$A$2:$A$608,techniques!$B$2:$B$608),":")),"")</f>
        <v/>
      </c>
      <c r="G76" s="28"/>
      <c r="H76" s="28" t="str">
        <f t="shared" si="0"/>
        <v/>
      </c>
      <c r="J76" s="28"/>
      <c r="K76" s="28" t="str" cm="1">
        <f t="array" ref="K76">IFERROR(TRIM(_xlfn.TEXTSPLIT(_xlfn.XLOOKUP(J76,techniques!$A$2:$A$608,techniques!$B$2:$B$608),":")),"")</f>
        <v/>
      </c>
      <c r="L76" s="28"/>
      <c r="M76" s="28" t="str">
        <f t="shared" si="1"/>
        <v/>
      </c>
      <c r="Q76" s="28"/>
      <c r="R76" s="28" t="str" cm="1">
        <f t="array" ref="R76">IFERROR(TRIM(_xlfn.TEXTSPLIT(_xlfn.XLOOKUP(Q76,techniques!$A$2:$A$608,techniques!$B$2:$B$608),":")),"")</f>
        <v/>
      </c>
      <c r="S76" s="28"/>
      <c r="T76" s="28" t="str">
        <f t="shared" si="2"/>
        <v/>
      </c>
      <c r="V76" s="1">
        <f t="shared" si="3"/>
        <v>0</v>
      </c>
    </row>
    <row r="77" spans="5:22" outlineLevel="1" x14ac:dyDescent="0.45">
      <c r="E77" s="28"/>
      <c r="F77" s="28" t="str" cm="1">
        <f t="array" ref="F77">IFERROR(TRIM(_xlfn.TEXTSPLIT(_xlfn.XLOOKUP(E77,techniques!$A$2:$A$608,techniques!$B$2:$B$608),":")),"")</f>
        <v/>
      </c>
      <c r="G77" s="28"/>
      <c r="H77" s="28" t="str">
        <f t="shared" si="0"/>
        <v/>
      </c>
      <c r="J77" s="28"/>
      <c r="K77" s="28" t="str" cm="1">
        <f t="array" ref="K77">IFERROR(TRIM(_xlfn.TEXTSPLIT(_xlfn.XLOOKUP(J77,techniques!$A$2:$A$608,techniques!$B$2:$B$608),":")),"")</f>
        <v/>
      </c>
      <c r="L77" s="28"/>
      <c r="M77" s="28" t="str">
        <f t="shared" si="1"/>
        <v/>
      </c>
      <c r="Q77" s="28"/>
      <c r="R77" s="28" t="str" cm="1">
        <f t="array" ref="R77">IFERROR(TRIM(_xlfn.TEXTSPLIT(_xlfn.XLOOKUP(Q77,techniques!$A$2:$A$608,techniques!$B$2:$B$608),":")),"")</f>
        <v/>
      </c>
      <c r="S77" s="28"/>
      <c r="T77" s="28" t="str">
        <f t="shared" si="2"/>
        <v/>
      </c>
      <c r="V77" s="1">
        <f t="shared" si="3"/>
        <v>0</v>
      </c>
    </row>
    <row r="78" spans="5:22" outlineLevel="1" x14ac:dyDescent="0.45">
      <c r="E78" s="28"/>
      <c r="F78" s="28" t="str" cm="1">
        <f t="array" ref="F78">IFERROR(TRIM(_xlfn.TEXTSPLIT(_xlfn.XLOOKUP(E78,techniques!$A$2:$A$608,techniques!$B$2:$B$608),":")),"")</f>
        <v/>
      </c>
      <c r="G78" s="28"/>
      <c r="H78" s="28" t="str">
        <f t="shared" si="0"/>
        <v/>
      </c>
      <c r="J78" s="28"/>
      <c r="K78" s="28" t="str" cm="1">
        <f t="array" ref="K78">IFERROR(TRIM(_xlfn.TEXTSPLIT(_xlfn.XLOOKUP(J78,techniques!$A$2:$A$608,techniques!$B$2:$B$608),":")),"")</f>
        <v/>
      </c>
      <c r="L78" s="28"/>
      <c r="M78" s="28" t="str">
        <f t="shared" si="1"/>
        <v/>
      </c>
      <c r="Q78" s="28"/>
      <c r="R78" s="28" t="str" cm="1">
        <f t="array" ref="R78">IFERROR(TRIM(_xlfn.TEXTSPLIT(_xlfn.XLOOKUP(Q78,techniques!$A$2:$A$608,techniques!$B$2:$B$608),":")),"")</f>
        <v/>
      </c>
      <c r="S78" s="28"/>
      <c r="T78" s="28" t="str">
        <f t="shared" si="2"/>
        <v/>
      </c>
      <c r="V78" s="1">
        <f t="shared" si="3"/>
        <v>0</v>
      </c>
    </row>
    <row r="79" spans="5:22" outlineLevel="1" x14ac:dyDescent="0.45">
      <c r="E79" s="28"/>
      <c r="F79" s="28" t="str" cm="1">
        <f t="array" ref="F79">IFERROR(TRIM(_xlfn.TEXTSPLIT(_xlfn.XLOOKUP(E79,techniques!$A$2:$A$608,techniques!$B$2:$B$608),":")),"")</f>
        <v/>
      </c>
      <c r="G79" s="28"/>
      <c r="H79" s="28" t="str">
        <f t="shared" ref="H79:H142" si="4">IF(G79="",_xlfn.TEXTJOIN(": ",TRUE,E79,F79),_xlfn.TEXTJOIN(": ",TRUE,E79,G79))</f>
        <v/>
      </c>
      <c r="J79" s="28"/>
      <c r="K79" s="28" t="str" cm="1">
        <f t="array" ref="K79">IFERROR(TRIM(_xlfn.TEXTSPLIT(_xlfn.XLOOKUP(J79,techniques!$A$2:$A$608,techniques!$B$2:$B$608),":")),"")</f>
        <v/>
      </c>
      <c r="L79" s="28"/>
      <c r="M79" s="28" t="str">
        <f t="shared" ref="M79:M142" si="5">IF(L79="",_xlfn.TEXTJOIN(": ",TRUE,J79,K79),_xlfn.TEXTJOIN(": ",TRUE,J79,L79))</f>
        <v/>
      </c>
      <c r="Q79" s="28"/>
      <c r="R79" s="28" t="str" cm="1">
        <f t="array" ref="R79">IFERROR(TRIM(_xlfn.TEXTSPLIT(_xlfn.XLOOKUP(Q79,techniques!$A$2:$A$608,techniques!$B$2:$B$608),":")),"")</f>
        <v/>
      </c>
      <c r="S79" s="28"/>
      <c r="T79" s="28" t="str">
        <f t="shared" ref="T79:T142" si="6">IF(S79="",_xlfn.TEXTJOIN(": ",TRUE,Q79,R79),_xlfn.TEXTJOIN(": ",TRUE,Q79,S79))</f>
        <v/>
      </c>
      <c r="V79" s="1">
        <f t="shared" ref="V79:V142" si="7">IF(ISNA(MATCH(J79,E$14:E$1000,0)),J79,"")</f>
        <v>0</v>
      </c>
    </row>
    <row r="80" spans="5:22" outlineLevel="1" x14ac:dyDescent="0.45">
      <c r="E80" s="28"/>
      <c r="F80" s="28" t="str" cm="1">
        <f t="array" ref="F80">IFERROR(TRIM(_xlfn.TEXTSPLIT(_xlfn.XLOOKUP(E80,techniques!$A$2:$A$608,techniques!$B$2:$B$608),":")),"")</f>
        <v/>
      </c>
      <c r="G80" s="28"/>
      <c r="H80" s="28" t="str">
        <f t="shared" si="4"/>
        <v/>
      </c>
      <c r="J80" s="28"/>
      <c r="K80" s="28" t="str" cm="1">
        <f t="array" ref="K80">IFERROR(TRIM(_xlfn.TEXTSPLIT(_xlfn.XLOOKUP(J80,techniques!$A$2:$A$608,techniques!$B$2:$B$608),":")),"")</f>
        <v/>
      </c>
      <c r="L80" s="28"/>
      <c r="M80" s="28" t="str">
        <f t="shared" si="5"/>
        <v/>
      </c>
      <c r="Q80" s="28"/>
      <c r="R80" s="28" t="str" cm="1">
        <f t="array" ref="R80">IFERROR(TRIM(_xlfn.TEXTSPLIT(_xlfn.XLOOKUP(Q80,techniques!$A$2:$A$608,techniques!$B$2:$B$608),":")),"")</f>
        <v/>
      </c>
      <c r="S80" s="28"/>
      <c r="T80" s="28" t="str">
        <f t="shared" si="6"/>
        <v/>
      </c>
      <c r="V80" s="1">
        <f t="shared" si="7"/>
        <v>0</v>
      </c>
    </row>
    <row r="81" spans="5:22" outlineLevel="1" x14ac:dyDescent="0.45">
      <c r="E81" s="28"/>
      <c r="F81" s="28" t="str" cm="1">
        <f t="array" ref="F81">IFERROR(TRIM(_xlfn.TEXTSPLIT(_xlfn.XLOOKUP(E81,techniques!$A$2:$A$608,techniques!$B$2:$B$608),":")),"")</f>
        <v/>
      </c>
      <c r="G81" s="28"/>
      <c r="H81" s="28" t="str">
        <f t="shared" si="4"/>
        <v/>
      </c>
      <c r="J81" s="28"/>
      <c r="K81" s="28" t="str" cm="1">
        <f t="array" ref="K81">IFERROR(TRIM(_xlfn.TEXTSPLIT(_xlfn.XLOOKUP(J81,techniques!$A$2:$A$608,techniques!$B$2:$B$608),":")),"")</f>
        <v/>
      </c>
      <c r="L81" s="28"/>
      <c r="M81" s="28" t="str">
        <f t="shared" si="5"/>
        <v/>
      </c>
      <c r="Q81" s="28"/>
      <c r="R81" s="28" t="str" cm="1">
        <f t="array" ref="R81">IFERROR(TRIM(_xlfn.TEXTSPLIT(_xlfn.XLOOKUP(Q81,techniques!$A$2:$A$608,techniques!$B$2:$B$608),":")),"")</f>
        <v/>
      </c>
      <c r="S81" s="28"/>
      <c r="T81" s="28" t="str">
        <f t="shared" si="6"/>
        <v/>
      </c>
      <c r="V81" s="1">
        <f t="shared" si="7"/>
        <v>0</v>
      </c>
    </row>
    <row r="82" spans="5:22" outlineLevel="1" x14ac:dyDescent="0.45">
      <c r="E82" s="28"/>
      <c r="F82" s="28" t="str" cm="1">
        <f t="array" ref="F82">IFERROR(TRIM(_xlfn.TEXTSPLIT(_xlfn.XLOOKUP(E82,techniques!$A$2:$A$608,techniques!$B$2:$B$608),":")),"")</f>
        <v/>
      </c>
      <c r="G82" s="28"/>
      <c r="H82" s="28" t="str">
        <f t="shared" si="4"/>
        <v/>
      </c>
      <c r="J82" s="28"/>
      <c r="K82" s="28" t="str" cm="1">
        <f t="array" ref="K82">IFERROR(TRIM(_xlfn.TEXTSPLIT(_xlfn.XLOOKUP(J82,techniques!$A$2:$A$608,techniques!$B$2:$B$608),":")),"")</f>
        <v/>
      </c>
      <c r="L82" s="28"/>
      <c r="M82" s="28" t="str">
        <f t="shared" si="5"/>
        <v/>
      </c>
      <c r="Q82" s="28"/>
      <c r="R82" s="28" t="str" cm="1">
        <f t="array" ref="R82">IFERROR(TRIM(_xlfn.TEXTSPLIT(_xlfn.XLOOKUP(Q82,techniques!$A$2:$A$608,techniques!$B$2:$B$608),":")),"")</f>
        <v/>
      </c>
      <c r="S82" s="28"/>
      <c r="T82" s="28" t="str">
        <f t="shared" si="6"/>
        <v/>
      </c>
      <c r="V82" s="1">
        <f t="shared" si="7"/>
        <v>0</v>
      </c>
    </row>
    <row r="83" spans="5:22" outlineLevel="1" x14ac:dyDescent="0.45">
      <c r="E83" s="28"/>
      <c r="F83" s="28" t="str" cm="1">
        <f t="array" ref="F83">IFERROR(TRIM(_xlfn.TEXTSPLIT(_xlfn.XLOOKUP(E83,techniques!$A$2:$A$608,techniques!$B$2:$B$608),":")),"")</f>
        <v/>
      </c>
      <c r="G83" s="28"/>
      <c r="H83" s="28" t="str">
        <f t="shared" si="4"/>
        <v/>
      </c>
      <c r="J83" s="28"/>
      <c r="K83" s="28" t="str" cm="1">
        <f t="array" ref="K83">IFERROR(TRIM(_xlfn.TEXTSPLIT(_xlfn.XLOOKUP(J83,techniques!$A$2:$A$608,techniques!$B$2:$B$608),":")),"")</f>
        <v/>
      </c>
      <c r="L83" s="28"/>
      <c r="M83" s="28" t="str">
        <f t="shared" si="5"/>
        <v/>
      </c>
      <c r="Q83" s="28"/>
      <c r="R83" s="28" t="str" cm="1">
        <f t="array" ref="R83">IFERROR(TRIM(_xlfn.TEXTSPLIT(_xlfn.XLOOKUP(Q83,techniques!$A$2:$A$608,techniques!$B$2:$B$608),":")),"")</f>
        <v/>
      </c>
      <c r="S83" s="28"/>
      <c r="T83" s="28" t="str">
        <f t="shared" si="6"/>
        <v/>
      </c>
      <c r="V83" s="1">
        <f t="shared" si="7"/>
        <v>0</v>
      </c>
    </row>
    <row r="84" spans="5:22" outlineLevel="1" x14ac:dyDescent="0.45">
      <c r="E84" s="28"/>
      <c r="F84" s="28" t="str" cm="1">
        <f t="array" ref="F84">IFERROR(TRIM(_xlfn.TEXTSPLIT(_xlfn.XLOOKUP(E84,techniques!$A$2:$A$608,techniques!$B$2:$B$608),":")),"")</f>
        <v/>
      </c>
      <c r="G84" s="28"/>
      <c r="H84" s="28" t="str">
        <f t="shared" si="4"/>
        <v/>
      </c>
      <c r="J84" s="28"/>
      <c r="K84" s="28" t="str" cm="1">
        <f t="array" ref="K84">IFERROR(TRIM(_xlfn.TEXTSPLIT(_xlfn.XLOOKUP(J84,techniques!$A$2:$A$608,techniques!$B$2:$B$608),":")),"")</f>
        <v/>
      </c>
      <c r="L84" s="28"/>
      <c r="M84" s="28" t="str">
        <f t="shared" si="5"/>
        <v/>
      </c>
      <c r="Q84" s="28"/>
      <c r="R84" s="28" t="str" cm="1">
        <f t="array" ref="R84">IFERROR(TRIM(_xlfn.TEXTSPLIT(_xlfn.XLOOKUP(Q84,techniques!$A$2:$A$608,techniques!$B$2:$B$608),":")),"")</f>
        <v/>
      </c>
      <c r="S84" s="28"/>
      <c r="T84" s="28" t="str">
        <f t="shared" si="6"/>
        <v/>
      </c>
      <c r="V84" s="1">
        <f t="shared" si="7"/>
        <v>0</v>
      </c>
    </row>
    <row r="85" spans="5:22" outlineLevel="1" x14ac:dyDescent="0.45">
      <c r="E85" s="28"/>
      <c r="F85" s="28" t="str" cm="1">
        <f t="array" ref="F85">IFERROR(TRIM(_xlfn.TEXTSPLIT(_xlfn.XLOOKUP(E85,techniques!$A$2:$A$608,techniques!$B$2:$B$608),":")),"")</f>
        <v/>
      </c>
      <c r="G85" s="28"/>
      <c r="H85" s="28" t="str">
        <f t="shared" si="4"/>
        <v/>
      </c>
      <c r="J85" s="28"/>
      <c r="K85" s="28" t="str" cm="1">
        <f t="array" ref="K85">IFERROR(TRIM(_xlfn.TEXTSPLIT(_xlfn.XLOOKUP(J85,techniques!$A$2:$A$608,techniques!$B$2:$B$608),":")),"")</f>
        <v/>
      </c>
      <c r="L85" s="28"/>
      <c r="M85" s="28" t="str">
        <f t="shared" si="5"/>
        <v/>
      </c>
      <c r="Q85" s="28"/>
      <c r="R85" s="28" t="str" cm="1">
        <f t="array" ref="R85">IFERROR(TRIM(_xlfn.TEXTSPLIT(_xlfn.XLOOKUP(Q85,techniques!$A$2:$A$608,techniques!$B$2:$B$608),":")),"")</f>
        <v/>
      </c>
      <c r="S85" s="28"/>
      <c r="T85" s="28" t="str">
        <f t="shared" si="6"/>
        <v/>
      </c>
      <c r="V85" s="1">
        <f t="shared" si="7"/>
        <v>0</v>
      </c>
    </row>
    <row r="86" spans="5:22" outlineLevel="1" x14ac:dyDescent="0.45">
      <c r="E86" s="28"/>
      <c r="F86" s="28" t="str" cm="1">
        <f t="array" ref="F86">IFERROR(TRIM(_xlfn.TEXTSPLIT(_xlfn.XLOOKUP(E86,techniques!$A$2:$A$608,techniques!$B$2:$B$608),":")),"")</f>
        <v/>
      </c>
      <c r="G86" s="28"/>
      <c r="H86" s="28" t="str">
        <f t="shared" si="4"/>
        <v/>
      </c>
      <c r="J86" s="28"/>
      <c r="K86" s="28" t="str" cm="1">
        <f t="array" ref="K86">IFERROR(TRIM(_xlfn.TEXTSPLIT(_xlfn.XLOOKUP(J86,techniques!$A$2:$A$608,techniques!$B$2:$B$608),":")),"")</f>
        <v/>
      </c>
      <c r="L86" s="28"/>
      <c r="M86" s="28" t="str">
        <f t="shared" si="5"/>
        <v/>
      </c>
      <c r="Q86" s="28"/>
      <c r="R86" s="28" t="str" cm="1">
        <f t="array" ref="R86">IFERROR(TRIM(_xlfn.TEXTSPLIT(_xlfn.XLOOKUP(Q86,techniques!$A$2:$A$608,techniques!$B$2:$B$608),":")),"")</f>
        <v/>
      </c>
      <c r="S86" s="28"/>
      <c r="T86" s="28" t="str">
        <f t="shared" si="6"/>
        <v/>
      </c>
      <c r="V86" s="1">
        <f t="shared" si="7"/>
        <v>0</v>
      </c>
    </row>
    <row r="87" spans="5:22" outlineLevel="1" x14ac:dyDescent="0.45">
      <c r="E87" s="28"/>
      <c r="F87" s="28" t="str" cm="1">
        <f t="array" ref="F87">IFERROR(TRIM(_xlfn.TEXTSPLIT(_xlfn.XLOOKUP(E87,techniques!$A$2:$A$608,techniques!$B$2:$B$608),":")),"")</f>
        <v/>
      </c>
      <c r="G87" s="28"/>
      <c r="H87" s="28" t="str">
        <f t="shared" si="4"/>
        <v/>
      </c>
      <c r="J87" s="28"/>
      <c r="K87" s="28" t="str" cm="1">
        <f t="array" ref="K87">IFERROR(TRIM(_xlfn.TEXTSPLIT(_xlfn.XLOOKUP(J87,techniques!$A$2:$A$608,techniques!$B$2:$B$608),":")),"")</f>
        <v/>
      </c>
      <c r="L87" s="28"/>
      <c r="M87" s="28" t="str">
        <f t="shared" si="5"/>
        <v/>
      </c>
      <c r="Q87" s="28"/>
      <c r="R87" s="28" t="str" cm="1">
        <f t="array" ref="R87">IFERROR(TRIM(_xlfn.TEXTSPLIT(_xlfn.XLOOKUP(Q87,techniques!$A$2:$A$608,techniques!$B$2:$B$608),":")),"")</f>
        <v/>
      </c>
      <c r="S87" s="28"/>
      <c r="T87" s="28" t="str">
        <f t="shared" si="6"/>
        <v/>
      </c>
      <c r="V87" s="1">
        <f t="shared" si="7"/>
        <v>0</v>
      </c>
    </row>
    <row r="88" spans="5:22" outlineLevel="1" x14ac:dyDescent="0.45">
      <c r="E88" s="28"/>
      <c r="F88" s="28" t="str" cm="1">
        <f t="array" ref="F88">IFERROR(TRIM(_xlfn.TEXTSPLIT(_xlfn.XLOOKUP(E88,techniques!$A$2:$A$608,techniques!$B$2:$B$608),":")),"")</f>
        <v/>
      </c>
      <c r="G88" s="28"/>
      <c r="H88" s="28" t="str">
        <f t="shared" si="4"/>
        <v/>
      </c>
      <c r="J88" s="28"/>
      <c r="K88" s="28" t="str" cm="1">
        <f t="array" ref="K88">IFERROR(TRIM(_xlfn.TEXTSPLIT(_xlfn.XLOOKUP(J88,techniques!$A$2:$A$608,techniques!$B$2:$B$608),":")),"")</f>
        <v/>
      </c>
      <c r="L88" s="28"/>
      <c r="M88" s="28" t="str">
        <f t="shared" si="5"/>
        <v/>
      </c>
      <c r="Q88" s="28"/>
      <c r="R88" s="28" t="str" cm="1">
        <f t="array" ref="R88">IFERROR(TRIM(_xlfn.TEXTSPLIT(_xlfn.XLOOKUP(Q88,techniques!$A$2:$A$608,techniques!$B$2:$B$608),":")),"")</f>
        <v/>
      </c>
      <c r="S88" s="28"/>
      <c r="T88" s="28" t="str">
        <f t="shared" si="6"/>
        <v/>
      </c>
      <c r="V88" s="1">
        <f t="shared" si="7"/>
        <v>0</v>
      </c>
    </row>
    <row r="89" spans="5:22" outlineLevel="1" x14ac:dyDescent="0.45">
      <c r="E89" s="28"/>
      <c r="F89" s="28" t="str" cm="1">
        <f t="array" ref="F89">IFERROR(TRIM(_xlfn.TEXTSPLIT(_xlfn.XLOOKUP(E89,techniques!$A$2:$A$608,techniques!$B$2:$B$608),":")),"")</f>
        <v/>
      </c>
      <c r="G89" s="28"/>
      <c r="H89" s="28" t="str">
        <f t="shared" si="4"/>
        <v/>
      </c>
      <c r="J89" s="28"/>
      <c r="K89" s="28" t="str" cm="1">
        <f t="array" ref="K89">IFERROR(TRIM(_xlfn.TEXTSPLIT(_xlfn.XLOOKUP(J89,techniques!$A$2:$A$608,techniques!$B$2:$B$608),":")),"")</f>
        <v/>
      </c>
      <c r="L89" s="28"/>
      <c r="M89" s="28" t="str">
        <f t="shared" si="5"/>
        <v/>
      </c>
      <c r="Q89" s="28"/>
      <c r="R89" s="28" t="str" cm="1">
        <f t="array" ref="R89">IFERROR(TRIM(_xlfn.TEXTSPLIT(_xlfn.XLOOKUP(Q89,techniques!$A$2:$A$608,techniques!$B$2:$B$608),":")),"")</f>
        <v/>
      </c>
      <c r="S89" s="28"/>
      <c r="T89" s="28" t="str">
        <f t="shared" si="6"/>
        <v/>
      </c>
      <c r="V89" s="1">
        <f t="shared" si="7"/>
        <v>0</v>
      </c>
    </row>
    <row r="90" spans="5:22" outlineLevel="1" x14ac:dyDescent="0.45">
      <c r="E90" s="28"/>
      <c r="F90" s="28" t="str" cm="1">
        <f t="array" ref="F90">IFERROR(TRIM(_xlfn.TEXTSPLIT(_xlfn.XLOOKUP(E90,techniques!$A$2:$A$608,techniques!$B$2:$B$608),":")),"")</f>
        <v/>
      </c>
      <c r="G90" s="28"/>
      <c r="H90" s="28" t="str">
        <f t="shared" si="4"/>
        <v/>
      </c>
      <c r="J90" s="28"/>
      <c r="K90" s="28" t="str" cm="1">
        <f t="array" ref="K90">IFERROR(TRIM(_xlfn.TEXTSPLIT(_xlfn.XLOOKUP(J90,techniques!$A$2:$A$608,techniques!$B$2:$B$608),":")),"")</f>
        <v/>
      </c>
      <c r="L90" s="28"/>
      <c r="M90" s="28" t="str">
        <f t="shared" si="5"/>
        <v/>
      </c>
      <c r="Q90" s="28"/>
      <c r="R90" s="28" t="str" cm="1">
        <f t="array" ref="R90">IFERROR(TRIM(_xlfn.TEXTSPLIT(_xlfn.XLOOKUP(Q90,techniques!$A$2:$A$608,techniques!$B$2:$B$608),":")),"")</f>
        <v/>
      </c>
      <c r="S90" s="28"/>
      <c r="T90" s="28" t="str">
        <f t="shared" si="6"/>
        <v/>
      </c>
      <c r="V90" s="1">
        <f t="shared" si="7"/>
        <v>0</v>
      </c>
    </row>
    <row r="91" spans="5:22" outlineLevel="1" x14ac:dyDescent="0.45">
      <c r="E91" s="28"/>
      <c r="F91" s="28" t="str" cm="1">
        <f t="array" ref="F91">IFERROR(TRIM(_xlfn.TEXTSPLIT(_xlfn.XLOOKUP(E91,techniques!$A$2:$A$608,techniques!$B$2:$B$608),":")),"")</f>
        <v/>
      </c>
      <c r="G91" s="28"/>
      <c r="H91" s="28" t="str">
        <f t="shared" si="4"/>
        <v/>
      </c>
      <c r="J91" s="28"/>
      <c r="K91" s="28" t="str" cm="1">
        <f t="array" ref="K91">IFERROR(TRIM(_xlfn.TEXTSPLIT(_xlfn.XLOOKUP(J91,techniques!$A$2:$A$608,techniques!$B$2:$B$608),":")),"")</f>
        <v/>
      </c>
      <c r="L91" s="28"/>
      <c r="M91" s="28" t="str">
        <f t="shared" si="5"/>
        <v/>
      </c>
      <c r="Q91" s="28"/>
      <c r="R91" s="28" t="str" cm="1">
        <f t="array" ref="R91">IFERROR(TRIM(_xlfn.TEXTSPLIT(_xlfn.XLOOKUP(Q91,techniques!$A$2:$A$608,techniques!$B$2:$B$608),":")),"")</f>
        <v/>
      </c>
      <c r="S91" s="28"/>
      <c r="T91" s="28" t="str">
        <f t="shared" si="6"/>
        <v/>
      </c>
      <c r="V91" s="1">
        <f t="shared" si="7"/>
        <v>0</v>
      </c>
    </row>
    <row r="92" spans="5:22" outlineLevel="1" x14ac:dyDescent="0.45">
      <c r="E92" s="28"/>
      <c r="F92" s="28" t="str" cm="1">
        <f t="array" ref="F92">IFERROR(TRIM(_xlfn.TEXTSPLIT(_xlfn.XLOOKUP(E92,techniques!$A$2:$A$608,techniques!$B$2:$B$608),":")),"")</f>
        <v/>
      </c>
      <c r="G92" s="28"/>
      <c r="H92" s="28" t="str">
        <f t="shared" si="4"/>
        <v/>
      </c>
      <c r="J92" s="28"/>
      <c r="K92" s="28" t="str" cm="1">
        <f t="array" ref="K92">IFERROR(TRIM(_xlfn.TEXTSPLIT(_xlfn.XLOOKUP(J92,techniques!$A$2:$A$608,techniques!$B$2:$B$608),":")),"")</f>
        <v/>
      </c>
      <c r="L92" s="28"/>
      <c r="M92" s="28" t="str">
        <f t="shared" si="5"/>
        <v/>
      </c>
      <c r="Q92" s="28"/>
      <c r="R92" s="28" t="str" cm="1">
        <f t="array" ref="R92">IFERROR(TRIM(_xlfn.TEXTSPLIT(_xlfn.XLOOKUP(Q92,techniques!$A$2:$A$608,techniques!$B$2:$B$608),":")),"")</f>
        <v/>
      </c>
      <c r="S92" s="28"/>
      <c r="T92" s="28" t="str">
        <f t="shared" si="6"/>
        <v/>
      </c>
      <c r="V92" s="1">
        <f t="shared" si="7"/>
        <v>0</v>
      </c>
    </row>
    <row r="93" spans="5:22" outlineLevel="1" x14ac:dyDescent="0.45">
      <c r="E93" s="28"/>
      <c r="F93" s="28" t="str" cm="1">
        <f t="array" ref="F93">IFERROR(TRIM(_xlfn.TEXTSPLIT(_xlfn.XLOOKUP(E93,techniques!$A$2:$A$608,techniques!$B$2:$B$608),":")),"")</f>
        <v/>
      </c>
      <c r="G93" s="28"/>
      <c r="H93" s="28" t="str">
        <f t="shared" si="4"/>
        <v/>
      </c>
      <c r="J93" s="28"/>
      <c r="K93" s="28" t="str" cm="1">
        <f t="array" ref="K93">IFERROR(TRIM(_xlfn.TEXTSPLIT(_xlfn.XLOOKUP(J93,techniques!$A$2:$A$608,techniques!$B$2:$B$608),":")),"")</f>
        <v/>
      </c>
      <c r="L93" s="28"/>
      <c r="M93" s="28" t="str">
        <f t="shared" si="5"/>
        <v/>
      </c>
      <c r="Q93" s="28"/>
      <c r="R93" s="28" t="str" cm="1">
        <f t="array" ref="R93">IFERROR(TRIM(_xlfn.TEXTSPLIT(_xlfn.XLOOKUP(Q93,techniques!$A$2:$A$608,techniques!$B$2:$B$608),":")),"")</f>
        <v/>
      </c>
      <c r="S93" s="28"/>
      <c r="T93" s="28" t="str">
        <f t="shared" si="6"/>
        <v/>
      </c>
      <c r="V93" s="1">
        <f t="shared" si="7"/>
        <v>0</v>
      </c>
    </row>
    <row r="94" spans="5:22" outlineLevel="1" x14ac:dyDescent="0.45">
      <c r="E94" s="28"/>
      <c r="F94" s="28" t="str" cm="1">
        <f t="array" ref="F94">IFERROR(TRIM(_xlfn.TEXTSPLIT(_xlfn.XLOOKUP(E94,techniques!$A$2:$A$608,techniques!$B$2:$B$608),":")),"")</f>
        <v/>
      </c>
      <c r="G94" s="28"/>
      <c r="H94" s="28" t="str">
        <f t="shared" si="4"/>
        <v/>
      </c>
      <c r="J94" s="28"/>
      <c r="K94" s="28" t="str" cm="1">
        <f t="array" ref="K94">IFERROR(TRIM(_xlfn.TEXTSPLIT(_xlfn.XLOOKUP(J94,techniques!$A$2:$A$608,techniques!$B$2:$B$608),":")),"")</f>
        <v/>
      </c>
      <c r="L94" s="28"/>
      <c r="M94" s="28" t="str">
        <f t="shared" si="5"/>
        <v/>
      </c>
      <c r="Q94" s="28"/>
      <c r="R94" s="28" t="str" cm="1">
        <f t="array" ref="R94">IFERROR(TRIM(_xlfn.TEXTSPLIT(_xlfn.XLOOKUP(Q94,techniques!$A$2:$A$608,techniques!$B$2:$B$608),":")),"")</f>
        <v/>
      </c>
      <c r="S94" s="28"/>
      <c r="T94" s="28" t="str">
        <f t="shared" si="6"/>
        <v/>
      </c>
      <c r="V94" s="1">
        <f t="shared" si="7"/>
        <v>0</v>
      </c>
    </row>
    <row r="95" spans="5:22" outlineLevel="1" x14ac:dyDescent="0.45">
      <c r="E95" s="28"/>
      <c r="F95" s="28" t="str" cm="1">
        <f t="array" ref="F95">IFERROR(TRIM(_xlfn.TEXTSPLIT(_xlfn.XLOOKUP(E95,techniques!$A$2:$A$608,techniques!$B$2:$B$608),":")),"")</f>
        <v/>
      </c>
      <c r="G95" s="28"/>
      <c r="H95" s="28" t="str">
        <f t="shared" si="4"/>
        <v/>
      </c>
      <c r="J95" s="28"/>
      <c r="K95" s="28" t="str" cm="1">
        <f t="array" ref="K95">IFERROR(TRIM(_xlfn.TEXTSPLIT(_xlfn.XLOOKUP(J95,techniques!$A$2:$A$608,techniques!$B$2:$B$608),":")),"")</f>
        <v/>
      </c>
      <c r="L95" s="28"/>
      <c r="M95" s="28" t="str">
        <f t="shared" si="5"/>
        <v/>
      </c>
      <c r="Q95" s="28"/>
      <c r="R95" s="28" t="str" cm="1">
        <f t="array" ref="R95">IFERROR(TRIM(_xlfn.TEXTSPLIT(_xlfn.XLOOKUP(Q95,techniques!$A$2:$A$608,techniques!$B$2:$B$608),":")),"")</f>
        <v/>
      </c>
      <c r="S95" s="28"/>
      <c r="T95" s="28" t="str">
        <f t="shared" si="6"/>
        <v/>
      </c>
      <c r="V95" s="1">
        <f t="shared" si="7"/>
        <v>0</v>
      </c>
    </row>
    <row r="96" spans="5:22" outlineLevel="1" x14ac:dyDescent="0.45">
      <c r="E96" s="28"/>
      <c r="F96" s="28" t="str" cm="1">
        <f t="array" ref="F96">IFERROR(TRIM(_xlfn.TEXTSPLIT(_xlfn.XLOOKUP(E96,techniques!$A$2:$A$608,techniques!$B$2:$B$608),":")),"")</f>
        <v/>
      </c>
      <c r="G96" s="28"/>
      <c r="H96" s="28" t="str">
        <f t="shared" si="4"/>
        <v/>
      </c>
      <c r="J96" s="28"/>
      <c r="K96" s="28" t="str" cm="1">
        <f t="array" ref="K96">IFERROR(TRIM(_xlfn.TEXTSPLIT(_xlfn.XLOOKUP(J96,techniques!$A$2:$A$608,techniques!$B$2:$B$608),":")),"")</f>
        <v/>
      </c>
      <c r="L96" s="28"/>
      <c r="M96" s="28" t="str">
        <f t="shared" si="5"/>
        <v/>
      </c>
      <c r="Q96" s="28"/>
      <c r="R96" s="28" t="str" cm="1">
        <f t="array" ref="R96">IFERROR(TRIM(_xlfn.TEXTSPLIT(_xlfn.XLOOKUP(Q96,techniques!$A$2:$A$608,techniques!$B$2:$B$608),":")),"")</f>
        <v/>
      </c>
      <c r="S96" s="28"/>
      <c r="T96" s="28" t="str">
        <f t="shared" si="6"/>
        <v/>
      </c>
      <c r="V96" s="1">
        <f t="shared" si="7"/>
        <v>0</v>
      </c>
    </row>
    <row r="97" spans="5:22" outlineLevel="1" x14ac:dyDescent="0.45">
      <c r="E97" s="28"/>
      <c r="F97" s="28" t="str" cm="1">
        <f t="array" ref="F97">IFERROR(TRIM(_xlfn.TEXTSPLIT(_xlfn.XLOOKUP(E97,techniques!$A$2:$A$608,techniques!$B$2:$B$608),":")),"")</f>
        <v/>
      </c>
      <c r="G97" s="28"/>
      <c r="H97" s="28" t="str">
        <f t="shared" si="4"/>
        <v/>
      </c>
      <c r="J97" s="28"/>
      <c r="K97" s="28" t="str" cm="1">
        <f t="array" ref="K97">IFERROR(TRIM(_xlfn.TEXTSPLIT(_xlfn.XLOOKUP(J97,techniques!$A$2:$A$608,techniques!$B$2:$B$608),":")),"")</f>
        <v/>
      </c>
      <c r="L97" s="28"/>
      <c r="M97" s="28" t="str">
        <f t="shared" si="5"/>
        <v/>
      </c>
      <c r="Q97" s="28"/>
      <c r="R97" s="28" t="str" cm="1">
        <f t="array" ref="R97">IFERROR(TRIM(_xlfn.TEXTSPLIT(_xlfn.XLOOKUP(Q97,techniques!$A$2:$A$608,techniques!$B$2:$B$608),":")),"")</f>
        <v/>
      </c>
      <c r="S97" s="28"/>
      <c r="T97" s="28" t="str">
        <f t="shared" si="6"/>
        <v/>
      </c>
      <c r="V97" s="1">
        <f t="shared" si="7"/>
        <v>0</v>
      </c>
    </row>
    <row r="98" spans="5:22" outlineLevel="1" x14ac:dyDescent="0.45">
      <c r="E98" s="28"/>
      <c r="F98" s="28" t="str" cm="1">
        <f t="array" ref="F98">IFERROR(TRIM(_xlfn.TEXTSPLIT(_xlfn.XLOOKUP(E98,techniques!$A$2:$A$608,techniques!$B$2:$B$608),":")),"")</f>
        <v/>
      </c>
      <c r="G98" s="28"/>
      <c r="H98" s="28" t="str">
        <f t="shared" si="4"/>
        <v/>
      </c>
      <c r="J98" s="28"/>
      <c r="K98" s="28" t="str" cm="1">
        <f t="array" ref="K98">IFERROR(TRIM(_xlfn.TEXTSPLIT(_xlfn.XLOOKUP(J98,techniques!$A$2:$A$608,techniques!$B$2:$B$608),":")),"")</f>
        <v/>
      </c>
      <c r="L98" s="28"/>
      <c r="M98" s="28" t="str">
        <f t="shared" si="5"/>
        <v/>
      </c>
      <c r="Q98" s="28"/>
      <c r="R98" s="28" t="str" cm="1">
        <f t="array" ref="R98">IFERROR(TRIM(_xlfn.TEXTSPLIT(_xlfn.XLOOKUP(Q98,techniques!$A$2:$A$608,techniques!$B$2:$B$608),":")),"")</f>
        <v/>
      </c>
      <c r="S98" s="28"/>
      <c r="T98" s="28" t="str">
        <f t="shared" si="6"/>
        <v/>
      </c>
      <c r="V98" s="1">
        <f t="shared" si="7"/>
        <v>0</v>
      </c>
    </row>
    <row r="99" spans="5:22" outlineLevel="1" x14ac:dyDescent="0.45">
      <c r="E99" s="28"/>
      <c r="F99" s="28" t="str" cm="1">
        <f t="array" ref="F99">IFERROR(TRIM(_xlfn.TEXTSPLIT(_xlfn.XLOOKUP(E99,techniques!$A$2:$A$608,techniques!$B$2:$B$608),":")),"")</f>
        <v/>
      </c>
      <c r="G99" s="28"/>
      <c r="H99" s="28" t="str">
        <f t="shared" si="4"/>
        <v/>
      </c>
      <c r="J99" s="28"/>
      <c r="K99" s="28" t="str" cm="1">
        <f t="array" ref="K99">IFERROR(TRIM(_xlfn.TEXTSPLIT(_xlfn.XLOOKUP(J99,techniques!$A$2:$A$608,techniques!$B$2:$B$608),":")),"")</f>
        <v/>
      </c>
      <c r="L99" s="28"/>
      <c r="M99" s="28" t="str">
        <f t="shared" si="5"/>
        <v/>
      </c>
      <c r="Q99" s="28"/>
      <c r="R99" s="28" t="str" cm="1">
        <f t="array" ref="R99">IFERROR(TRIM(_xlfn.TEXTSPLIT(_xlfn.XLOOKUP(Q99,techniques!$A$2:$A$608,techniques!$B$2:$B$608),":")),"")</f>
        <v/>
      </c>
      <c r="S99" s="28"/>
      <c r="T99" s="28" t="str">
        <f t="shared" si="6"/>
        <v/>
      </c>
      <c r="V99" s="1">
        <f t="shared" si="7"/>
        <v>0</v>
      </c>
    </row>
    <row r="100" spans="5:22" outlineLevel="1" x14ac:dyDescent="0.45">
      <c r="E100" s="28"/>
      <c r="F100" s="28" t="str" cm="1">
        <f t="array" ref="F100">IFERROR(TRIM(_xlfn.TEXTSPLIT(_xlfn.XLOOKUP(E100,techniques!$A$2:$A$608,techniques!$B$2:$B$608),":")),"")</f>
        <v/>
      </c>
      <c r="G100" s="28"/>
      <c r="H100" s="28" t="str">
        <f t="shared" si="4"/>
        <v/>
      </c>
      <c r="J100" s="28"/>
      <c r="K100" s="28" t="str" cm="1">
        <f t="array" ref="K100">IFERROR(TRIM(_xlfn.TEXTSPLIT(_xlfn.XLOOKUP(J100,techniques!$A$2:$A$608,techniques!$B$2:$B$608),":")),"")</f>
        <v/>
      </c>
      <c r="L100" s="28"/>
      <c r="M100" s="28" t="str">
        <f t="shared" si="5"/>
        <v/>
      </c>
      <c r="Q100" s="28"/>
      <c r="R100" s="28" t="str" cm="1">
        <f t="array" ref="R100">IFERROR(TRIM(_xlfn.TEXTSPLIT(_xlfn.XLOOKUP(Q100,techniques!$A$2:$A$608,techniques!$B$2:$B$608),":")),"")</f>
        <v/>
      </c>
      <c r="S100" s="28"/>
      <c r="T100" s="28" t="str">
        <f t="shared" si="6"/>
        <v/>
      </c>
      <c r="V100" s="1">
        <f t="shared" si="7"/>
        <v>0</v>
      </c>
    </row>
    <row r="101" spans="5:22" outlineLevel="1" x14ac:dyDescent="0.45">
      <c r="E101" s="28"/>
      <c r="F101" s="28" t="str" cm="1">
        <f t="array" ref="F101">IFERROR(TRIM(_xlfn.TEXTSPLIT(_xlfn.XLOOKUP(E101,techniques!$A$2:$A$608,techniques!$B$2:$B$608),":")),"")</f>
        <v/>
      </c>
      <c r="G101" s="28"/>
      <c r="H101" s="28" t="str">
        <f t="shared" si="4"/>
        <v/>
      </c>
      <c r="J101" s="28"/>
      <c r="K101" s="28" t="str" cm="1">
        <f t="array" ref="K101">IFERROR(TRIM(_xlfn.TEXTSPLIT(_xlfn.XLOOKUP(J101,techniques!$A$2:$A$608,techniques!$B$2:$B$608),":")),"")</f>
        <v/>
      </c>
      <c r="L101" s="28"/>
      <c r="M101" s="28" t="str">
        <f t="shared" si="5"/>
        <v/>
      </c>
      <c r="Q101" s="28"/>
      <c r="R101" s="28" t="str" cm="1">
        <f t="array" ref="R101">IFERROR(TRIM(_xlfn.TEXTSPLIT(_xlfn.XLOOKUP(Q101,techniques!$A$2:$A$608,techniques!$B$2:$B$608),":")),"")</f>
        <v/>
      </c>
      <c r="S101" s="28"/>
      <c r="T101" s="28" t="str">
        <f t="shared" si="6"/>
        <v/>
      </c>
      <c r="V101" s="1">
        <f t="shared" si="7"/>
        <v>0</v>
      </c>
    </row>
    <row r="102" spans="5:22" outlineLevel="1" x14ac:dyDescent="0.45">
      <c r="E102" s="28"/>
      <c r="F102" s="28" t="str" cm="1">
        <f t="array" ref="F102">IFERROR(TRIM(_xlfn.TEXTSPLIT(_xlfn.XLOOKUP(E102,techniques!$A$2:$A$608,techniques!$B$2:$B$608),":")),"")</f>
        <v/>
      </c>
      <c r="G102" s="28"/>
      <c r="H102" s="28" t="str">
        <f t="shared" si="4"/>
        <v/>
      </c>
      <c r="J102" s="28"/>
      <c r="K102" s="28" t="str" cm="1">
        <f t="array" ref="K102">IFERROR(TRIM(_xlfn.TEXTSPLIT(_xlfn.XLOOKUP(J102,techniques!$A$2:$A$608,techniques!$B$2:$B$608),":")),"")</f>
        <v/>
      </c>
      <c r="L102" s="28"/>
      <c r="M102" s="28" t="str">
        <f t="shared" si="5"/>
        <v/>
      </c>
      <c r="Q102" s="28"/>
      <c r="R102" s="28" t="str" cm="1">
        <f t="array" ref="R102">IFERROR(TRIM(_xlfn.TEXTSPLIT(_xlfn.XLOOKUP(Q102,techniques!$A$2:$A$608,techniques!$B$2:$B$608),":")),"")</f>
        <v/>
      </c>
      <c r="S102" s="28"/>
      <c r="T102" s="28" t="str">
        <f t="shared" si="6"/>
        <v/>
      </c>
      <c r="V102" s="1">
        <f t="shared" si="7"/>
        <v>0</v>
      </c>
    </row>
    <row r="103" spans="5:22" outlineLevel="1" x14ac:dyDescent="0.45">
      <c r="E103" s="28"/>
      <c r="F103" s="28" t="str" cm="1">
        <f t="array" ref="F103">IFERROR(TRIM(_xlfn.TEXTSPLIT(_xlfn.XLOOKUP(E103,techniques!$A$2:$A$608,techniques!$B$2:$B$608),":")),"")</f>
        <v/>
      </c>
      <c r="G103" s="28"/>
      <c r="H103" s="28" t="str">
        <f t="shared" si="4"/>
        <v/>
      </c>
      <c r="J103" s="28"/>
      <c r="K103" s="28" t="str" cm="1">
        <f t="array" ref="K103">IFERROR(TRIM(_xlfn.TEXTSPLIT(_xlfn.XLOOKUP(J103,techniques!$A$2:$A$608,techniques!$B$2:$B$608),":")),"")</f>
        <v/>
      </c>
      <c r="L103" s="28"/>
      <c r="M103" s="28" t="str">
        <f t="shared" si="5"/>
        <v/>
      </c>
      <c r="Q103" s="28"/>
      <c r="R103" s="28" t="str" cm="1">
        <f t="array" ref="R103">IFERROR(TRIM(_xlfn.TEXTSPLIT(_xlfn.XLOOKUP(Q103,techniques!$A$2:$A$608,techniques!$B$2:$B$608),":")),"")</f>
        <v/>
      </c>
      <c r="S103" s="28"/>
      <c r="T103" s="28" t="str">
        <f t="shared" si="6"/>
        <v/>
      </c>
      <c r="V103" s="1">
        <f t="shared" si="7"/>
        <v>0</v>
      </c>
    </row>
    <row r="104" spans="5:22" outlineLevel="1" x14ac:dyDescent="0.45">
      <c r="E104" s="28"/>
      <c r="F104" s="28" t="str" cm="1">
        <f t="array" ref="F104">IFERROR(TRIM(_xlfn.TEXTSPLIT(_xlfn.XLOOKUP(E104,techniques!$A$2:$A$608,techniques!$B$2:$B$608),":")),"")</f>
        <v/>
      </c>
      <c r="G104" s="28"/>
      <c r="H104" s="28" t="str">
        <f t="shared" si="4"/>
        <v/>
      </c>
      <c r="J104" s="28"/>
      <c r="K104" s="28" t="str" cm="1">
        <f t="array" ref="K104">IFERROR(TRIM(_xlfn.TEXTSPLIT(_xlfn.XLOOKUP(J104,techniques!$A$2:$A$608,techniques!$B$2:$B$608),":")),"")</f>
        <v/>
      </c>
      <c r="L104" s="28"/>
      <c r="M104" s="28" t="str">
        <f t="shared" si="5"/>
        <v/>
      </c>
      <c r="Q104" s="28"/>
      <c r="R104" s="28" t="str" cm="1">
        <f t="array" ref="R104">IFERROR(TRIM(_xlfn.TEXTSPLIT(_xlfn.XLOOKUP(Q104,techniques!$A$2:$A$608,techniques!$B$2:$B$608),":")),"")</f>
        <v/>
      </c>
      <c r="S104" s="28"/>
      <c r="T104" s="28" t="str">
        <f t="shared" si="6"/>
        <v/>
      </c>
      <c r="V104" s="1">
        <f t="shared" si="7"/>
        <v>0</v>
      </c>
    </row>
    <row r="105" spans="5:22" outlineLevel="1" x14ac:dyDescent="0.45">
      <c r="E105" s="28"/>
      <c r="F105" s="28" t="str" cm="1">
        <f t="array" ref="F105">IFERROR(TRIM(_xlfn.TEXTSPLIT(_xlfn.XLOOKUP(E105,techniques!$A$2:$A$608,techniques!$B$2:$B$608),":")),"")</f>
        <v/>
      </c>
      <c r="G105" s="28"/>
      <c r="H105" s="28" t="str">
        <f t="shared" si="4"/>
        <v/>
      </c>
      <c r="J105" s="28"/>
      <c r="K105" s="28" t="str" cm="1">
        <f t="array" ref="K105">IFERROR(TRIM(_xlfn.TEXTSPLIT(_xlfn.XLOOKUP(J105,techniques!$A$2:$A$608,techniques!$B$2:$B$608),":")),"")</f>
        <v/>
      </c>
      <c r="L105" s="28"/>
      <c r="M105" s="28" t="str">
        <f t="shared" si="5"/>
        <v/>
      </c>
      <c r="Q105" s="28"/>
      <c r="R105" s="28" t="str" cm="1">
        <f t="array" ref="R105">IFERROR(TRIM(_xlfn.TEXTSPLIT(_xlfn.XLOOKUP(Q105,techniques!$A$2:$A$608,techniques!$B$2:$B$608),":")),"")</f>
        <v/>
      </c>
      <c r="S105" s="28"/>
      <c r="T105" s="28" t="str">
        <f t="shared" si="6"/>
        <v/>
      </c>
      <c r="V105" s="1">
        <f t="shared" si="7"/>
        <v>0</v>
      </c>
    </row>
    <row r="106" spans="5:22" outlineLevel="1" x14ac:dyDescent="0.45">
      <c r="E106" s="28"/>
      <c r="F106" s="28" t="str" cm="1">
        <f t="array" ref="F106">IFERROR(TRIM(_xlfn.TEXTSPLIT(_xlfn.XLOOKUP(E106,techniques!$A$2:$A$608,techniques!$B$2:$B$608),":")),"")</f>
        <v/>
      </c>
      <c r="G106" s="28"/>
      <c r="H106" s="28" t="str">
        <f t="shared" si="4"/>
        <v/>
      </c>
      <c r="J106" s="28"/>
      <c r="K106" s="28" t="str" cm="1">
        <f t="array" ref="K106">IFERROR(TRIM(_xlfn.TEXTSPLIT(_xlfn.XLOOKUP(J106,techniques!$A$2:$A$608,techniques!$B$2:$B$608),":")),"")</f>
        <v/>
      </c>
      <c r="L106" s="28"/>
      <c r="M106" s="28" t="str">
        <f t="shared" si="5"/>
        <v/>
      </c>
      <c r="Q106" s="28"/>
      <c r="R106" s="28" t="str" cm="1">
        <f t="array" ref="R106">IFERROR(TRIM(_xlfn.TEXTSPLIT(_xlfn.XLOOKUP(Q106,techniques!$A$2:$A$608,techniques!$B$2:$B$608),":")),"")</f>
        <v/>
      </c>
      <c r="S106" s="28"/>
      <c r="T106" s="28" t="str">
        <f t="shared" si="6"/>
        <v/>
      </c>
      <c r="V106" s="1">
        <f t="shared" si="7"/>
        <v>0</v>
      </c>
    </row>
    <row r="107" spans="5:22" outlineLevel="1" x14ac:dyDescent="0.45">
      <c r="E107" s="28"/>
      <c r="F107" s="28" t="str" cm="1">
        <f t="array" ref="F107">IFERROR(TRIM(_xlfn.TEXTSPLIT(_xlfn.XLOOKUP(E107,techniques!$A$2:$A$608,techniques!$B$2:$B$608),":")),"")</f>
        <v/>
      </c>
      <c r="G107" s="28"/>
      <c r="H107" s="28" t="str">
        <f t="shared" si="4"/>
        <v/>
      </c>
      <c r="J107" s="28"/>
      <c r="K107" s="28" t="str" cm="1">
        <f t="array" ref="K107">IFERROR(TRIM(_xlfn.TEXTSPLIT(_xlfn.XLOOKUP(J107,techniques!$A$2:$A$608,techniques!$B$2:$B$608),":")),"")</f>
        <v/>
      </c>
      <c r="L107" s="28"/>
      <c r="M107" s="28" t="str">
        <f t="shared" si="5"/>
        <v/>
      </c>
      <c r="Q107" s="28"/>
      <c r="R107" s="28" t="str" cm="1">
        <f t="array" ref="R107">IFERROR(TRIM(_xlfn.TEXTSPLIT(_xlfn.XLOOKUP(Q107,techniques!$A$2:$A$608,techniques!$B$2:$B$608),":")),"")</f>
        <v/>
      </c>
      <c r="S107" s="28"/>
      <c r="T107" s="28" t="str">
        <f t="shared" si="6"/>
        <v/>
      </c>
      <c r="V107" s="1">
        <f t="shared" si="7"/>
        <v>0</v>
      </c>
    </row>
    <row r="108" spans="5:22" outlineLevel="1" x14ac:dyDescent="0.45">
      <c r="E108" s="28"/>
      <c r="F108" s="28" t="str" cm="1">
        <f t="array" ref="F108">IFERROR(TRIM(_xlfn.TEXTSPLIT(_xlfn.XLOOKUP(E108,techniques!$A$2:$A$608,techniques!$B$2:$B$608),":")),"")</f>
        <v/>
      </c>
      <c r="G108" s="28"/>
      <c r="H108" s="28" t="str">
        <f t="shared" si="4"/>
        <v/>
      </c>
      <c r="J108" s="28"/>
      <c r="K108" s="28" t="str" cm="1">
        <f t="array" ref="K108">IFERROR(TRIM(_xlfn.TEXTSPLIT(_xlfn.XLOOKUP(J108,techniques!$A$2:$A$608,techniques!$B$2:$B$608),":")),"")</f>
        <v/>
      </c>
      <c r="L108" s="28"/>
      <c r="M108" s="28" t="str">
        <f t="shared" si="5"/>
        <v/>
      </c>
      <c r="Q108" s="28"/>
      <c r="R108" s="28" t="str" cm="1">
        <f t="array" ref="R108">IFERROR(TRIM(_xlfn.TEXTSPLIT(_xlfn.XLOOKUP(Q108,techniques!$A$2:$A$608,techniques!$B$2:$B$608),":")),"")</f>
        <v/>
      </c>
      <c r="S108" s="28"/>
      <c r="T108" s="28" t="str">
        <f t="shared" si="6"/>
        <v/>
      </c>
      <c r="V108" s="1">
        <f t="shared" si="7"/>
        <v>0</v>
      </c>
    </row>
    <row r="109" spans="5:22" outlineLevel="1" x14ac:dyDescent="0.45">
      <c r="E109" s="28"/>
      <c r="F109" s="28" t="str" cm="1">
        <f t="array" ref="F109">IFERROR(TRIM(_xlfn.TEXTSPLIT(_xlfn.XLOOKUP(E109,techniques!$A$2:$A$608,techniques!$B$2:$B$608),":")),"")</f>
        <v/>
      </c>
      <c r="G109" s="28"/>
      <c r="H109" s="28" t="str">
        <f t="shared" si="4"/>
        <v/>
      </c>
      <c r="J109" s="28"/>
      <c r="K109" s="28" t="str" cm="1">
        <f t="array" ref="K109">IFERROR(TRIM(_xlfn.TEXTSPLIT(_xlfn.XLOOKUP(J109,techniques!$A$2:$A$608,techniques!$B$2:$B$608),":")),"")</f>
        <v/>
      </c>
      <c r="L109" s="28"/>
      <c r="M109" s="28" t="str">
        <f t="shared" si="5"/>
        <v/>
      </c>
      <c r="Q109" s="28"/>
      <c r="R109" s="28" t="str" cm="1">
        <f t="array" ref="R109">IFERROR(TRIM(_xlfn.TEXTSPLIT(_xlfn.XLOOKUP(Q109,techniques!$A$2:$A$608,techniques!$B$2:$B$608),":")),"")</f>
        <v/>
      </c>
      <c r="S109" s="28"/>
      <c r="T109" s="28" t="str">
        <f t="shared" si="6"/>
        <v/>
      </c>
      <c r="V109" s="1">
        <f t="shared" si="7"/>
        <v>0</v>
      </c>
    </row>
    <row r="110" spans="5:22" outlineLevel="1" x14ac:dyDescent="0.45">
      <c r="E110" s="28"/>
      <c r="F110" s="28" t="str" cm="1">
        <f t="array" ref="F110">IFERROR(TRIM(_xlfn.TEXTSPLIT(_xlfn.XLOOKUP(E110,techniques!$A$2:$A$608,techniques!$B$2:$B$608),":")),"")</f>
        <v/>
      </c>
      <c r="G110" s="28"/>
      <c r="H110" s="28" t="str">
        <f t="shared" si="4"/>
        <v/>
      </c>
      <c r="J110" s="28"/>
      <c r="K110" s="28" t="str" cm="1">
        <f t="array" ref="K110">IFERROR(TRIM(_xlfn.TEXTSPLIT(_xlfn.XLOOKUP(J110,techniques!$A$2:$A$608,techniques!$B$2:$B$608),":")),"")</f>
        <v/>
      </c>
      <c r="L110" s="28"/>
      <c r="M110" s="28" t="str">
        <f t="shared" si="5"/>
        <v/>
      </c>
      <c r="Q110" s="28"/>
      <c r="R110" s="28" t="str" cm="1">
        <f t="array" ref="R110">IFERROR(TRIM(_xlfn.TEXTSPLIT(_xlfn.XLOOKUP(Q110,techniques!$A$2:$A$608,techniques!$B$2:$B$608),":")),"")</f>
        <v/>
      </c>
      <c r="S110" s="28"/>
      <c r="T110" s="28" t="str">
        <f t="shared" si="6"/>
        <v/>
      </c>
      <c r="V110" s="1">
        <f t="shared" si="7"/>
        <v>0</v>
      </c>
    </row>
    <row r="111" spans="5:22" outlineLevel="1" x14ac:dyDescent="0.45">
      <c r="E111" s="28"/>
      <c r="F111" s="28" t="str" cm="1">
        <f t="array" ref="F111">IFERROR(TRIM(_xlfn.TEXTSPLIT(_xlfn.XLOOKUP(E111,techniques!$A$2:$A$608,techniques!$B$2:$B$608),":")),"")</f>
        <v/>
      </c>
      <c r="G111" s="28"/>
      <c r="H111" s="28" t="str">
        <f t="shared" si="4"/>
        <v/>
      </c>
      <c r="J111" s="28"/>
      <c r="K111" s="28" t="str" cm="1">
        <f t="array" ref="K111">IFERROR(TRIM(_xlfn.TEXTSPLIT(_xlfn.XLOOKUP(J111,techniques!$A$2:$A$608,techniques!$B$2:$B$608),":")),"")</f>
        <v/>
      </c>
      <c r="L111" s="28"/>
      <c r="M111" s="28" t="str">
        <f t="shared" si="5"/>
        <v/>
      </c>
      <c r="Q111" s="28"/>
      <c r="R111" s="28" t="str" cm="1">
        <f t="array" ref="R111">IFERROR(TRIM(_xlfn.TEXTSPLIT(_xlfn.XLOOKUP(Q111,techniques!$A$2:$A$608,techniques!$B$2:$B$608),":")),"")</f>
        <v/>
      </c>
      <c r="S111" s="28"/>
      <c r="T111" s="28" t="str">
        <f t="shared" si="6"/>
        <v/>
      </c>
      <c r="V111" s="1">
        <f t="shared" si="7"/>
        <v>0</v>
      </c>
    </row>
    <row r="112" spans="5:22" outlineLevel="1" x14ac:dyDescent="0.45">
      <c r="E112" s="28"/>
      <c r="F112" s="28" t="str" cm="1">
        <f t="array" ref="F112">IFERROR(TRIM(_xlfn.TEXTSPLIT(_xlfn.XLOOKUP(E112,techniques!$A$2:$A$608,techniques!$B$2:$B$608),":")),"")</f>
        <v/>
      </c>
      <c r="G112" s="28"/>
      <c r="H112" s="28" t="str">
        <f t="shared" si="4"/>
        <v/>
      </c>
      <c r="J112" s="28"/>
      <c r="K112" s="28" t="str" cm="1">
        <f t="array" ref="K112">IFERROR(TRIM(_xlfn.TEXTSPLIT(_xlfn.XLOOKUP(J112,techniques!$A$2:$A$608,techniques!$B$2:$B$608),":")),"")</f>
        <v/>
      </c>
      <c r="L112" s="28"/>
      <c r="M112" s="28" t="str">
        <f t="shared" si="5"/>
        <v/>
      </c>
      <c r="Q112" s="28"/>
      <c r="R112" s="28" t="str" cm="1">
        <f t="array" ref="R112">IFERROR(TRIM(_xlfn.TEXTSPLIT(_xlfn.XLOOKUP(Q112,techniques!$A$2:$A$608,techniques!$B$2:$B$608),":")),"")</f>
        <v/>
      </c>
      <c r="S112" s="28"/>
      <c r="T112" s="28" t="str">
        <f t="shared" si="6"/>
        <v/>
      </c>
      <c r="V112" s="1">
        <f t="shared" si="7"/>
        <v>0</v>
      </c>
    </row>
    <row r="113" spans="5:22" outlineLevel="1" x14ac:dyDescent="0.45">
      <c r="E113" s="28"/>
      <c r="F113" s="28" t="str" cm="1">
        <f t="array" ref="F113">IFERROR(TRIM(_xlfn.TEXTSPLIT(_xlfn.XLOOKUP(E113,techniques!$A$2:$A$608,techniques!$B$2:$B$608),":")),"")</f>
        <v/>
      </c>
      <c r="G113" s="28"/>
      <c r="H113" s="28" t="str">
        <f t="shared" si="4"/>
        <v/>
      </c>
      <c r="J113" s="28"/>
      <c r="K113" s="28" t="str" cm="1">
        <f t="array" ref="K113">IFERROR(TRIM(_xlfn.TEXTSPLIT(_xlfn.XLOOKUP(J113,techniques!$A$2:$A$608,techniques!$B$2:$B$608),":")),"")</f>
        <v/>
      </c>
      <c r="L113" s="28"/>
      <c r="M113" s="28" t="str">
        <f t="shared" si="5"/>
        <v/>
      </c>
      <c r="Q113" s="28"/>
      <c r="R113" s="28" t="str" cm="1">
        <f t="array" ref="R113">IFERROR(TRIM(_xlfn.TEXTSPLIT(_xlfn.XLOOKUP(Q113,techniques!$A$2:$A$608,techniques!$B$2:$B$608),":")),"")</f>
        <v/>
      </c>
      <c r="S113" s="28"/>
      <c r="T113" s="28" t="str">
        <f t="shared" si="6"/>
        <v/>
      </c>
      <c r="V113" s="1">
        <f t="shared" si="7"/>
        <v>0</v>
      </c>
    </row>
    <row r="114" spans="5:22" outlineLevel="1" x14ac:dyDescent="0.45">
      <c r="E114" s="28"/>
      <c r="F114" s="28" t="str" cm="1">
        <f t="array" ref="F114">IFERROR(TRIM(_xlfn.TEXTSPLIT(_xlfn.XLOOKUP(E114,techniques!$A$2:$A$608,techniques!$B$2:$B$608),":")),"")</f>
        <v/>
      </c>
      <c r="G114" s="28"/>
      <c r="H114" s="28" t="str">
        <f t="shared" si="4"/>
        <v/>
      </c>
      <c r="J114" s="28"/>
      <c r="K114" s="28" t="str" cm="1">
        <f t="array" ref="K114">IFERROR(TRIM(_xlfn.TEXTSPLIT(_xlfn.XLOOKUP(J114,techniques!$A$2:$A$608,techniques!$B$2:$B$608),":")),"")</f>
        <v/>
      </c>
      <c r="L114" s="28"/>
      <c r="M114" s="28" t="str">
        <f t="shared" si="5"/>
        <v/>
      </c>
      <c r="Q114" s="28"/>
      <c r="R114" s="28" t="str" cm="1">
        <f t="array" ref="R114">IFERROR(TRIM(_xlfn.TEXTSPLIT(_xlfn.XLOOKUP(Q114,techniques!$A$2:$A$608,techniques!$B$2:$B$608),":")),"")</f>
        <v/>
      </c>
      <c r="S114" s="28"/>
      <c r="T114" s="28" t="str">
        <f t="shared" si="6"/>
        <v/>
      </c>
      <c r="V114" s="1">
        <f t="shared" si="7"/>
        <v>0</v>
      </c>
    </row>
    <row r="115" spans="5:22" outlineLevel="1" x14ac:dyDescent="0.45">
      <c r="E115" s="28"/>
      <c r="F115" s="28" t="str" cm="1">
        <f t="array" ref="F115">IFERROR(TRIM(_xlfn.TEXTSPLIT(_xlfn.XLOOKUP(E115,techniques!$A$2:$A$608,techniques!$B$2:$B$608),":")),"")</f>
        <v/>
      </c>
      <c r="G115" s="28"/>
      <c r="H115" s="28" t="str">
        <f t="shared" si="4"/>
        <v/>
      </c>
      <c r="J115" s="28"/>
      <c r="K115" s="28" t="str" cm="1">
        <f t="array" ref="K115">IFERROR(TRIM(_xlfn.TEXTSPLIT(_xlfn.XLOOKUP(J115,techniques!$A$2:$A$608,techniques!$B$2:$B$608),":")),"")</f>
        <v/>
      </c>
      <c r="L115" s="28"/>
      <c r="M115" s="28" t="str">
        <f t="shared" si="5"/>
        <v/>
      </c>
      <c r="Q115" s="28"/>
      <c r="R115" s="28" t="str" cm="1">
        <f t="array" ref="R115">IFERROR(TRIM(_xlfn.TEXTSPLIT(_xlfn.XLOOKUP(Q115,techniques!$A$2:$A$608,techniques!$B$2:$B$608),":")),"")</f>
        <v/>
      </c>
      <c r="S115" s="28"/>
      <c r="T115" s="28" t="str">
        <f t="shared" si="6"/>
        <v/>
      </c>
      <c r="V115" s="1">
        <f t="shared" si="7"/>
        <v>0</v>
      </c>
    </row>
    <row r="116" spans="5:22" outlineLevel="1" x14ac:dyDescent="0.45">
      <c r="E116" s="28"/>
      <c r="F116" s="28" t="str" cm="1">
        <f t="array" ref="F116">IFERROR(TRIM(_xlfn.TEXTSPLIT(_xlfn.XLOOKUP(E116,techniques!$A$2:$A$608,techniques!$B$2:$B$608),":")),"")</f>
        <v/>
      </c>
      <c r="G116" s="28"/>
      <c r="H116" s="28" t="str">
        <f t="shared" si="4"/>
        <v/>
      </c>
      <c r="J116" s="28"/>
      <c r="K116" s="28" t="str" cm="1">
        <f t="array" ref="K116">IFERROR(TRIM(_xlfn.TEXTSPLIT(_xlfn.XLOOKUP(J116,techniques!$A$2:$A$608,techniques!$B$2:$B$608),":")),"")</f>
        <v/>
      </c>
      <c r="L116" s="28"/>
      <c r="M116" s="28" t="str">
        <f t="shared" si="5"/>
        <v/>
      </c>
      <c r="Q116" s="28"/>
      <c r="R116" s="28" t="str" cm="1">
        <f t="array" ref="R116">IFERROR(TRIM(_xlfn.TEXTSPLIT(_xlfn.XLOOKUP(Q116,techniques!$A$2:$A$608,techniques!$B$2:$B$608),":")),"")</f>
        <v/>
      </c>
      <c r="S116" s="28"/>
      <c r="T116" s="28" t="str">
        <f t="shared" si="6"/>
        <v/>
      </c>
      <c r="V116" s="1">
        <f t="shared" si="7"/>
        <v>0</v>
      </c>
    </row>
    <row r="117" spans="5:22" outlineLevel="1" x14ac:dyDescent="0.45">
      <c r="E117" s="28"/>
      <c r="F117" s="28" t="str" cm="1">
        <f t="array" ref="F117">IFERROR(TRIM(_xlfn.TEXTSPLIT(_xlfn.XLOOKUP(E117,techniques!$A$2:$A$608,techniques!$B$2:$B$608),":")),"")</f>
        <v/>
      </c>
      <c r="G117" s="28"/>
      <c r="H117" s="28" t="str">
        <f t="shared" si="4"/>
        <v/>
      </c>
      <c r="J117" s="28"/>
      <c r="K117" s="28" t="str" cm="1">
        <f t="array" ref="K117">IFERROR(TRIM(_xlfn.TEXTSPLIT(_xlfn.XLOOKUP(J117,techniques!$A$2:$A$608,techniques!$B$2:$B$608),":")),"")</f>
        <v/>
      </c>
      <c r="L117" s="28"/>
      <c r="M117" s="28" t="str">
        <f t="shared" si="5"/>
        <v/>
      </c>
      <c r="Q117" s="28"/>
      <c r="R117" s="28" t="str" cm="1">
        <f t="array" ref="R117">IFERROR(TRIM(_xlfn.TEXTSPLIT(_xlfn.XLOOKUP(Q117,techniques!$A$2:$A$608,techniques!$B$2:$B$608),":")),"")</f>
        <v/>
      </c>
      <c r="S117" s="28"/>
      <c r="T117" s="28" t="str">
        <f t="shared" si="6"/>
        <v/>
      </c>
      <c r="V117" s="1">
        <f t="shared" si="7"/>
        <v>0</v>
      </c>
    </row>
    <row r="118" spans="5:22" outlineLevel="1" x14ac:dyDescent="0.45">
      <c r="E118" s="28"/>
      <c r="F118" s="28" t="str" cm="1">
        <f t="array" ref="F118">IFERROR(TRIM(_xlfn.TEXTSPLIT(_xlfn.XLOOKUP(E118,techniques!$A$2:$A$608,techniques!$B$2:$B$608),":")),"")</f>
        <v/>
      </c>
      <c r="G118" s="28"/>
      <c r="H118" s="28" t="str">
        <f t="shared" si="4"/>
        <v/>
      </c>
      <c r="J118" s="28"/>
      <c r="K118" s="28" t="str" cm="1">
        <f t="array" ref="K118">IFERROR(TRIM(_xlfn.TEXTSPLIT(_xlfn.XLOOKUP(J118,techniques!$A$2:$A$608,techniques!$B$2:$B$608),":")),"")</f>
        <v/>
      </c>
      <c r="L118" s="28"/>
      <c r="M118" s="28" t="str">
        <f t="shared" si="5"/>
        <v/>
      </c>
      <c r="Q118" s="28"/>
      <c r="R118" s="28" t="str" cm="1">
        <f t="array" ref="R118">IFERROR(TRIM(_xlfn.TEXTSPLIT(_xlfn.XLOOKUP(Q118,techniques!$A$2:$A$608,techniques!$B$2:$B$608),":")),"")</f>
        <v/>
      </c>
      <c r="S118" s="28"/>
      <c r="T118" s="28" t="str">
        <f t="shared" si="6"/>
        <v/>
      </c>
      <c r="V118" s="1">
        <f t="shared" si="7"/>
        <v>0</v>
      </c>
    </row>
    <row r="119" spans="5:22" outlineLevel="1" x14ac:dyDescent="0.45">
      <c r="E119" s="28"/>
      <c r="F119" s="28" t="str" cm="1">
        <f t="array" ref="F119">IFERROR(TRIM(_xlfn.TEXTSPLIT(_xlfn.XLOOKUP(E119,techniques!$A$2:$A$608,techniques!$B$2:$B$608),":")),"")</f>
        <v/>
      </c>
      <c r="G119" s="28"/>
      <c r="H119" s="28" t="str">
        <f t="shared" si="4"/>
        <v/>
      </c>
      <c r="J119" s="28"/>
      <c r="K119" s="28" t="str" cm="1">
        <f t="array" ref="K119">IFERROR(TRIM(_xlfn.TEXTSPLIT(_xlfn.XLOOKUP(J119,techniques!$A$2:$A$608,techniques!$B$2:$B$608),":")),"")</f>
        <v/>
      </c>
      <c r="L119" s="28"/>
      <c r="M119" s="28" t="str">
        <f t="shared" si="5"/>
        <v/>
      </c>
      <c r="Q119" s="28"/>
      <c r="R119" s="28" t="str" cm="1">
        <f t="array" ref="R119">IFERROR(TRIM(_xlfn.TEXTSPLIT(_xlfn.XLOOKUP(Q119,techniques!$A$2:$A$608,techniques!$B$2:$B$608),":")),"")</f>
        <v/>
      </c>
      <c r="S119" s="28"/>
      <c r="T119" s="28" t="str">
        <f t="shared" si="6"/>
        <v/>
      </c>
      <c r="V119" s="1">
        <f t="shared" si="7"/>
        <v>0</v>
      </c>
    </row>
    <row r="120" spans="5:22" outlineLevel="1" x14ac:dyDescent="0.45">
      <c r="E120" s="28"/>
      <c r="F120" s="28" t="str" cm="1">
        <f t="array" ref="F120">IFERROR(TRIM(_xlfn.TEXTSPLIT(_xlfn.XLOOKUP(E120,techniques!$A$2:$A$608,techniques!$B$2:$B$608),":")),"")</f>
        <v/>
      </c>
      <c r="G120" s="28"/>
      <c r="H120" s="28" t="str">
        <f t="shared" si="4"/>
        <v/>
      </c>
      <c r="J120" s="28"/>
      <c r="K120" s="28" t="str" cm="1">
        <f t="array" ref="K120">IFERROR(TRIM(_xlfn.TEXTSPLIT(_xlfn.XLOOKUP(J120,techniques!$A$2:$A$608,techniques!$B$2:$B$608),":")),"")</f>
        <v/>
      </c>
      <c r="L120" s="28"/>
      <c r="M120" s="28" t="str">
        <f t="shared" si="5"/>
        <v/>
      </c>
      <c r="Q120" s="28"/>
      <c r="R120" s="28" t="str" cm="1">
        <f t="array" ref="R120">IFERROR(TRIM(_xlfn.TEXTSPLIT(_xlfn.XLOOKUP(Q120,techniques!$A$2:$A$608,techniques!$B$2:$B$608),":")),"")</f>
        <v/>
      </c>
      <c r="S120" s="28"/>
      <c r="T120" s="28" t="str">
        <f t="shared" si="6"/>
        <v/>
      </c>
      <c r="V120" s="1">
        <f t="shared" si="7"/>
        <v>0</v>
      </c>
    </row>
    <row r="121" spans="5:22" outlineLevel="1" x14ac:dyDescent="0.45">
      <c r="E121" s="28"/>
      <c r="F121" s="28" t="str" cm="1">
        <f t="array" ref="F121">IFERROR(TRIM(_xlfn.TEXTSPLIT(_xlfn.XLOOKUP(E121,techniques!$A$2:$A$608,techniques!$B$2:$B$608),":")),"")</f>
        <v/>
      </c>
      <c r="G121" s="28"/>
      <c r="H121" s="28" t="str">
        <f t="shared" si="4"/>
        <v/>
      </c>
      <c r="J121" s="28"/>
      <c r="K121" s="28" t="str" cm="1">
        <f t="array" ref="K121">IFERROR(TRIM(_xlfn.TEXTSPLIT(_xlfn.XLOOKUP(J121,techniques!$A$2:$A$608,techniques!$B$2:$B$608),":")),"")</f>
        <v/>
      </c>
      <c r="L121" s="28"/>
      <c r="M121" s="28" t="str">
        <f t="shared" si="5"/>
        <v/>
      </c>
      <c r="Q121" s="28"/>
      <c r="R121" s="28" t="str" cm="1">
        <f t="array" ref="R121">IFERROR(TRIM(_xlfn.TEXTSPLIT(_xlfn.XLOOKUP(Q121,techniques!$A$2:$A$608,techniques!$B$2:$B$608),":")),"")</f>
        <v/>
      </c>
      <c r="S121" s="28"/>
      <c r="T121" s="28" t="str">
        <f t="shared" si="6"/>
        <v/>
      </c>
      <c r="V121" s="1">
        <f t="shared" si="7"/>
        <v>0</v>
      </c>
    </row>
    <row r="122" spans="5:22" outlineLevel="1" x14ac:dyDescent="0.45">
      <c r="E122" s="28"/>
      <c r="F122" s="28" t="str" cm="1">
        <f t="array" ref="F122">IFERROR(TRIM(_xlfn.TEXTSPLIT(_xlfn.XLOOKUP(E122,techniques!$A$2:$A$608,techniques!$B$2:$B$608),":")),"")</f>
        <v/>
      </c>
      <c r="G122" s="28"/>
      <c r="H122" s="28" t="str">
        <f t="shared" si="4"/>
        <v/>
      </c>
      <c r="J122" s="28"/>
      <c r="K122" s="28" t="str" cm="1">
        <f t="array" ref="K122">IFERROR(TRIM(_xlfn.TEXTSPLIT(_xlfn.XLOOKUP(J122,techniques!$A$2:$A$608,techniques!$B$2:$B$608),":")),"")</f>
        <v/>
      </c>
      <c r="L122" s="28"/>
      <c r="M122" s="28" t="str">
        <f t="shared" si="5"/>
        <v/>
      </c>
      <c r="Q122" s="28"/>
      <c r="R122" s="28" t="str" cm="1">
        <f t="array" ref="R122">IFERROR(TRIM(_xlfn.TEXTSPLIT(_xlfn.XLOOKUP(Q122,techniques!$A$2:$A$608,techniques!$B$2:$B$608),":")),"")</f>
        <v/>
      </c>
      <c r="S122" s="28"/>
      <c r="T122" s="28" t="str">
        <f t="shared" si="6"/>
        <v/>
      </c>
      <c r="V122" s="1">
        <f t="shared" si="7"/>
        <v>0</v>
      </c>
    </row>
    <row r="123" spans="5:22" outlineLevel="1" x14ac:dyDescent="0.45">
      <c r="E123" s="28"/>
      <c r="F123" s="28" t="str" cm="1">
        <f t="array" ref="F123">IFERROR(TRIM(_xlfn.TEXTSPLIT(_xlfn.XLOOKUP(E123,techniques!$A$2:$A$608,techniques!$B$2:$B$608),":")),"")</f>
        <v/>
      </c>
      <c r="G123" s="28"/>
      <c r="H123" s="28" t="str">
        <f t="shared" si="4"/>
        <v/>
      </c>
      <c r="J123" s="28"/>
      <c r="K123" s="28" t="str" cm="1">
        <f t="array" ref="K123">IFERROR(TRIM(_xlfn.TEXTSPLIT(_xlfn.XLOOKUP(J123,techniques!$A$2:$A$608,techniques!$B$2:$B$608),":")),"")</f>
        <v/>
      </c>
      <c r="L123" s="28"/>
      <c r="M123" s="28" t="str">
        <f t="shared" si="5"/>
        <v/>
      </c>
      <c r="Q123" s="28"/>
      <c r="R123" s="28" t="str" cm="1">
        <f t="array" ref="R123">IFERROR(TRIM(_xlfn.TEXTSPLIT(_xlfn.XLOOKUP(Q123,techniques!$A$2:$A$608,techniques!$B$2:$B$608),":")),"")</f>
        <v/>
      </c>
      <c r="S123" s="28"/>
      <c r="T123" s="28" t="str">
        <f t="shared" si="6"/>
        <v/>
      </c>
      <c r="V123" s="1">
        <f t="shared" si="7"/>
        <v>0</v>
      </c>
    </row>
    <row r="124" spans="5:22" outlineLevel="1" x14ac:dyDescent="0.45">
      <c r="E124" s="28"/>
      <c r="F124" s="28" t="str" cm="1">
        <f t="array" ref="F124">IFERROR(TRIM(_xlfn.TEXTSPLIT(_xlfn.XLOOKUP(E124,techniques!$A$2:$A$608,techniques!$B$2:$B$608),":")),"")</f>
        <v/>
      </c>
      <c r="G124" s="28"/>
      <c r="H124" s="28" t="str">
        <f t="shared" si="4"/>
        <v/>
      </c>
      <c r="J124" s="28"/>
      <c r="K124" s="28" t="str" cm="1">
        <f t="array" ref="K124">IFERROR(TRIM(_xlfn.TEXTSPLIT(_xlfn.XLOOKUP(J124,techniques!$A$2:$A$608,techniques!$B$2:$B$608),":")),"")</f>
        <v/>
      </c>
      <c r="L124" s="28"/>
      <c r="M124" s="28" t="str">
        <f t="shared" si="5"/>
        <v/>
      </c>
      <c r="Q124" s="28"/>
      <c r="R124" s="28" t="str" cm="1">
        <f t="array" ref="R124">IFERROR(TRIM(_xlfn.TEXTSPLIT(_xlfn.XLOOKUP(Q124,techniques!$A$2:$A$608,techniques!$B$2:$B$608),":")),"")</f>
        <v/>
      </c>
      <c r="S124" s="28"/>
      <c r="T124" s="28" t="str">
        <f t="shared" si="6"/>
        <v/>
      </c>
      <c r="V124" s="1">
        <f t="shared" si="7"/>
        <v>0</v>
      </c>
    </row>
    <row r="125" spans="5:22" outlineLevel="1" x14ac:dyDescent="0.45">
      <c r="E125" s="28"/>
      <c r="F125" s="28" t="str" cm="1">
        <f t="array" ref="F125">IFERROR(TRIM(_xlfn.TEXTSPLIT(_xlfn.XLOOKUP(E125,techniques!$A$2:$A$608,techniques!$B$2:$B$608),":")),"")</f>
        <v/>
      </c>
      <c r="G125" s="28"/>
      <c r="H125" s="28" t="str">
        <f t="shared" si="4"/>
        <v/>
      </c>
      <c r="J125" s="28"/>
      <c r="K125" s="28" t="str" cm="1">
        <f t="array" ref="K125">IFERROR(TRIM(_xlfn.TEXTSPLIT(_xlfn.XLOOKUP(J125,techniques!$A$2:$A$608,techniques!$B$2:$B$608),":")),"")</f>
        <v/>
      </c>
      <c r="L125" s="28"/>
      <c r="M125" s="28" t="str">
        <f t="shared" si="5"/>
        <v/>
      </c>
      <c r="Q125" s="28"/>
      <c r="R125" s="28" t="str" cm="1">
        <f t="array" ref="R125">IFERROR(TRIM(_xlfn.TEXTSPLIT(_xlfn.XLOOKUP(Q125,techniques!$A$2:$A$608,techniques!$B$2:$B$608),":")),"")</f>
        <v/>
      </c>
      <c r="S125" s="28"/>
      <c r="T125" s="28" t="str">
        <f t="shared" si="6"/>
        <v/>
      </c>
      <c r="V125" s="1">
        <f t="shared" si="7"/>
        <v>0</v>
      </c>
    </row>
    <row r="126" spans="5:22" outlineLevel="1" x14ac:dyDescent="0.45">
      <c r="E126" s="28"/>
      <c r="F126" s="28" t="str" cm="1">
        <f t="array" ref="F126">IFERROR(TRIM(_xlfn.TEXTSPLIT(_xlfn.XLOOKUP(E126,techniques!$A$2:$A$608,techniques!$B$2:$B$608),":")),"")</f>
        <v/>
      </c>
      <c r="G126" s="28"/>
      <c r="H126" s="28" t="str">
        <f t="shared" si="4"/>
        <v/>
      </c>
      <c r="J126" s="28"/>
      <c r="K126" s="28" t="str" cm="1">
        <f t="array" ref="K126">IFERROR(TRIM(_xlfn.TEXTSPLIT(_xlfn.XLOOKUP(J126,techniques!$A$2:$A$608,techniques!$B$2:$B$608),":")),"")</f>
        <v/>
      </c>
      <c r="L126" s="28"/>
      <c r="M126" s="28" t="str">
        <f t="shared" si="5"/>
        <v/>
      </c>
      <c r="Q126" s="28"/>
      <c r="R126" s="28" t="str" cm="1">
        <f t="array" ref="R126">IFERROR(TRIM(_xlfn.TEXTSPLIT(_xlfn.XLOOKUP(Q126,techniques!$A$2:$A$608,techniques!$B$2:$B$608),":")),"")</f>
        <v/>
      </c>
      <c r="S126" s="28"/>
      <c r="T126" s="28" t="str">
        <f t="shared" si="6"/>
        <v/>
      </c>
      <c r="V126" s="1">
        <f t="shared" si="7"/>
        <v>0</v>
      </c>
    </row>
    <row r="127" spans="5:22" outlineLevel="1" x14ac:dyDescent="0.45">
      <c r="E127" s="28"/>
      <c r="F127" s="28" t="str" cm="1">
        <f t="array" ref="F127">IFERROR(TRIM(_xlfn.TEXTSPLIT(_xlfn.XLOOKUP(E127,techniques!$A$2:$A$608,techniques!$B$2:$B$608),":")),"")</f>
        <v/>
      </c>
      <c r="G127" s="28"/>
      <c r="H127" s="28" t="str">
        <f t="shared" si="4"/>
        <v/>
      </c>
      <c r="J127" s="28"/>
      <c r="K127" s="28" t="str" cm="1">
        <f t="array" ref="K127">IFERROR(TRIM(_xlfn.TEXTSPLIT(_xlfn.XLOOKUP(J127,techniques!$A$2:$A$608,techniques!$B$2:$B$608),":")),"")</f>
        <v/>
      </c>
      <c r="L127" s="28"/>
      <c r="M127" s="28" t="str">
        <f t="shared" si="5"/>
        <v/>
      </c>
      <c r="Q127" s="28"/>
      <c r="R127" s="28" t="str" cm="1">
        <f t="array" ref="R127">IFERROR(TRIM(_xlfn.TEXTSPLIT(_xlfn.XLOOKUP(Q127,techniques!$A$2:$A$608,techniques!$B$2:$B$608),":")),"")</f>
        <v/>
      </c>
      <c r="S127" s="28"/>
      <c r="T127" s="28" t="str">
        <f t="shared" si="6"/>
        <v/>
      </c>
      <c r="V127" s="1">
        <f t="shared" si="7"/>
        <v>0</v>
      </c>
    </row>
    <row r="128" spans="5:22" outlineLevel="1" x14ac:dyDescent="0.45">
      <c r="E128" s="28"/>
      <c r="F128" s="28" t="str" cm="1">
        <f t="array" ref="F128">IFERROR(TRIM(_xlfn.TEXTSPLIT(_xlfn.XLOOKUP(E128,techniques!$A$2:$A$608,techniques!$B$2:$B$608),":")),"")</f>
        <v/>
      </c>
      <c r="G128" s="28"/>
      <c r="H128" s="28" t="str">
        <f t="shared" si="4"/>
        <v/>
      </c>
      <c r="J128" s="28"/>
      <c r="K128" s="28" t="str" cm="1">
        <f t="array" ref="K128">IFERROR(TRIM(_xlfn.TEXTSPLIT(_xlfn.XLOOKUP(J128,techniques!$A$2:$A$608,techniques!$B$2:$B$608),":")),"")</f>
        <v/>
      </c>
      <c r="L128" s="28"/>
      <c r="M128" s="28" t="str">
        <f t="shared" si="5"/>
        <v/>
      </c>
      <c r="Q128" s="28"/>
      <c r="R128" s="28" t="str" cm="1">
        <f t="array" ref="R128">IFERROR(TRIM(_xlfn.TEXTSPLIT(_xlfn.XLOOKUP(Q128,techniques!$A$2:$A$608,techniques!$B$2:$B$608),":")),"")</f>
        <v/>
      </c>
      <c r="S128" s="28"/>
      <c r="T128" s="28" t="str">
        <f t="shared" si="6"/>
        <v/>
      </c>
      <c r="V128" s="1">
        <f t="shared" si="7"/>
        <v>0</v>
      </c>
    </row>
    <row r="129" spans="5:22" outlineLevel="1" x14ac:dyDescent="0.45">
      <c r="E129" s="28"/>
      <c r="F129" s="28" t="str" cm="1">
        <f t="array" ref="F129">IFERROR(TRIM(_xlfn.TEXTSPLIT(_xlfn.XLOOKUP(E129,techniques!$A$2:$A$608,techniques!$B$2:$B$608),":")),"")</f>
        <v/>
      </c>
      <c r="G129" s="28"/>
      <c r="H129" s="28" t="str">
        <f t="shared" si="4"/>
        <v/>
      </c>
      <c r="J129" s="28"/>
      <c r="K129" s="28" t="str" cm="1">
        <f t="array" ref="K129">IFERROR(TRIM(_xlfn.TEXTSPLIT(_xlfn.XLOOKUP(J129,techniques!$A$2:$A$608,techniques!$B$2:$B$608),":")),"")</f>
        <v/>
      </c>
      <c r="L129" s="28"/>
      <c r="M129" s="28" t="str">
        <f t="shared" si="5"/>
        <v/>
      </c>
      <c r="Q129" s="28"/>
      <c r="R129" s="28" t="str" cm="1">
        <f t="array" ref="R129">IFERROR(TRIM(_xlfn.TEXTSPLIT(_xlfn.XLOOKUP(Q129,techniques!$A$2:$A$608,techniques!$B$2:$B$608),":")),"")</f>
        <v/>
      </c>
      <c r="S129" s="28"/>
      <c r="T129" s="28" t="str">
        <f t="shared" si="6"/>
        <v/>
      </c>
      <c r="V129" s="1">
        <f t="shared" si="7"/>
        <v>0</v>
      </c>
    </row>
    <row r="130" spans="5:22" outlineLevel="1" x14ac:dyDescent="0.45">
      <c r="E130" s="28"/>
      <c r="F130" s="28" t="str" cm="1">
        <f t="array" ref="F130">IFERROR(TRIM(_xlfn.TEXTSPLIT(_xlfn.XLOOKUP(E130,techniques!$A$2:$A$608,techniques!$B$2:$B$608),":")),"")</f>
        <v/>
      </c>
      <c r="G130" s="28"/>
      <c r="H130" s="28" t="str">
        <f t="shared" si="4"/>
        <v/>
      </c>
      <c r="J130" s="28"/>
      <c r="K130" s="28" t="str" cm="1">
        <f t="array" ref="K130">IFERROR(TRIM(_xlfn.TEXTSPLIT(_xlfn.XLOOKUP(J130,techniques!$A$2:$A$608,techniques!$B$2:$B$608),":")),"")</f>
        <v/>
      </c>
      <c r="L130" s="28"/>
      <c r="M130" s="28" t="str">
        <f t="shared" si="5"/>
        <v/>
      </c>
      <c r="Q130" s="28"/>
      <c r="R130" s="28" t="str" cm="1">
        <f t="array" ref="R130">IFERROR(TRIM(_xlfn.TEXTSPLIT(_xlfn.XLOOKUP(Q130,techniques!$A$2:$A$608,techniques!$B$2:$B$608),":")),"")</f>
        <v/>
      </c>
      <c r="S130" s="28"/>
      <c r="T130" s="28" t="str">
        <f t="shared" si="6"/>
        <v/>
      </c>
      <c r="V130" s="1">
        <f t="shared" si="7"/>
        <v>0</v>
      </c>
    </row>
    <row r="131" spans="5:22" outlineLevel="1" x14ac:dyDescent="0.45">
      <c r="E131" s="28"/>
      <c r="F131" s="28" t="str" cm="1">
        <f t="array" ref="F131">IFERROR(TRIM(_xlfn.TEXTSPLIT(_xlfn.XLOOKUP(E131,techniques!$A$2:$A$608,techniques!$B$2:$B$608),":")),"")</f>
        <v/>
      </c>
      <c r="G131" s="28"/>
      <c r="H131" s="28" t="str">
        <f t="shared" si="4"/>
        <v/>
      </c>
      <c r="J131" s="28"/>
      <c r="K131" s="28" t="str" cm="1">
        <f t="array" ref="K131">IFERROR(TRIM(_xlfn.TEXTSPLIT(_xlfn.XLOOKUP(J131,techniques!$A$2:$A$608,techniques!$B$2:$B$608),":")),"")</f>
        <v/>
      </c>
      <c r="L131" s="28"/>
      <c r="M131" s="28" t="str">
        <f t="shared" si="5"/>
        <v/>
      </c>
      <c r="Q131" s="28"/>
      <c r="R131" s="28" t="str" cm="1">
        <f t="array" ref="R131">IFERROR(TRIM(_xlfn.TEXTSPLIT(_xlfn.XLOOKUP(Q131,techniques!$A$2:$A$608,techniques!$B$2:$B$608),":")),"")</f>
        <v/>
      </c>
      <c r="S131" s="28"/>
      <c r="T131" s="28" t="str">
        <f t="shared" si="6"/>
        <v/>
      </c>
      <c r="V131" s="1">
        <f t="shared" si="7"/>
        <v>0</v>
      </c>
    </row>
    <row r="132" spans="5:22" outlineLevel="1" x14ac:dyDescent="0.45">
      <c r="E132" s="28"/>
      <c r="F132" s="28" t="str" cm="1">
        <f t="array" ref="F132">IFERROR(TRIM(_xlfn.TEXTSPLIT(_xlfn.XLOOKUP(E132,techniques!$A$2:$A$608,techniques!$B$2:$B$608),":")),"")</f>
        <v/>
      </c>
      <c r="G132" s="28"/>
      <c r="H132" s="28" t="str">
        <f t="shared" si="4"/>
        <v/>
      </c>
      <c r="J132" s="28"/>
      <c r="K132" s="28" t="str" cm="1">
        <f t="array" ref="K132">IFERROR(TRIM(_xlfn.TEXTSPLIT(_xlfn.XLOOKUP(J132,techniques!$A$2:$A$608,techniques!$B$2:$B$608),":")),"")</f>
        <v/>
      </c>
      <c r="L132" s="28"/>
      <c r="M132" s="28" t="str">
        <f t="shared" si="5"/>
        <v/>
      </c>
      <c r="Q132" s="28"/>
      <c r="R132" s="28" t="str" cm="1">
        <f t="array" ref="R132">IFERROR(TRIM(_xlfn.TEXTSPLIT(_xlfn.XLOOKUP(Q132,techniques!$A$2:$A$608,techniques!$B$2:$B$608),":")),"")</f>
        <v/>
      </c>
      <c r="S132" s="28"/>
      <c r="T132" s="28" t="str">
        <f t="shared" si="6"/>
        <v/>
      </c>
      <c r="V132" s="1">
        <f t="shared" si="7"/>
        <v>0</v>
      </c>
    </row>
    <row r="133" spans="5:22" outlineLevel="1" x14ac:dyDescent="0.45">
      <c r="E133" s="28"/>
      <c r="F133" s="28" t="str" cm="1">
        <f t="array" ref="F133">IFERROR(TRIM(_xlfn.TEXTSPLIT(_xlfn.XLOOKUP(E133,techniques!$A$2:$A$608,techniques!$B$2:$B$608),":")),"")</f>
        <v/>
      </c>
      <c r="G133" s="28"/>
      <c r="H133" s="28" t="str">
        <f t="shared" si="4"/>
        <v/>
      </c>
      <c r="J133" s="28"/>
      <c r="K133" s="28" t="str" cm="1">
        <f t="array" ref="K133">IFERROR(TRIM(_xlfn.TEXTSPLIT(_xlfn.XLOOKUP(J133,techniques!$A$2:$A$608,techniques!$B$2:$B$608),":")),"")</f>
        <v/>
      </c>
      <c r="L133" s="28"/>
      <c r="M133" s="28" t="str">
        <f t="shared" si="5"/>
        <v/>
      </c>
      <c r="Q133" s="28"/>
      <c r="R133" s="28" t="str" cm="1">
        <f t="array" ref="R133">IFERROR(TRIM(_xlfn.TEXTSPLIT(_xlfn.XLOOKUP(Q133,techniques!$A$2:$A$608,techniques!$B$2:$B$608),":")),"")</f>
        <v/>
      </c>
      <c r="S133" s="28"/>
      <c r="T133" s="28" t="str">
        <f t="shared" si="6"/>
        <v/>
      </c>
      <c r="V133" s="1">
        <f t="shared" si="7"/>
        <v>0</v>
      </c>
    </row>
    <row r="134" spans="5:22" outlineLevel="1" x14ac:dyDescent="0.45">
      <c r="E134" s="28"/>
      <c r="F134" s="28" t="str" cm="1">
        <f t="array" ref="F134">IFERROR(TRIM(_xlfn.TEXTSPLIT(_xlfn.XLOOKUP(E134,techniques!$A$2:$A$608,techniques!$B$2:$B$608),":")),"")</f>
        <v/>
      </c>
      <c r="G134" s="28"/>
      <c r="H134" s="28" t="str">
        <f t="shared" si="4"/>
        <v/>
      </c>
      <c r="J134" s="28"/>
      <c r="K134" s="28" t="str" cm="1">
        <f t="array" ref="K134">IFERROR(TRIM(_xlfn.TEXTSPLIT(_xlfn.XLOOKUP(J134,techniques!$A$2:$A$608,techniques!$B$2:$B$608),":")),"")</f>
        <v/>
      </c>
      <c r="L134" s="28"/>
      <c r="M134" s="28" t="str">
        <f t="shared" si="5"/>
        <v/>
      </c>
      <c r="Q134" s="28"/>
      <c r="R134" s="28" t="str" cm="1">
        <f t="array" ref="R134">IFERROR(TRIM(_xlfn.TEXTSPLIT(_xlfn.XLOOKUP(Q134,techniques!$A$2:$A$608,techniques!$B$2:$B$608),":")),"")</f>
        <v/>
      </c>
      <c r="S134" s="28"/>
      <c r="T134" s="28" t="str">
        <f t="shared" si="6"/>
        <v/>
      </c>
      <c r="V134" s="1">
        <f t="shared" si="7"/>
        <v>0</v>
      </c>
    </row>
    <row r="135" spans="5:22" outlineLevel="1" x14ac:dyDescent="0.45">
      <c r="E135" s="28"/>
      <c r="F135" s="28" t="str" cm="1">
        <f t="array" ref="F135">IFERROR(TRIM(_xlfn.TEXTSPLIT(_xlfn.XLOOKUP(E135,techniques!$A$2:$A$608,techniques!$B$2:$B$608),":")),"")</f>
        <v/>
      </c>
      <c r="G135" s="28"/>
      <c r="H135" s="28" t="str">
        <f t="shared" si="4"/>
        <v/>
      </c>
      <c r="J135" s="28"/>
      <c r="K135" s="28" t="str" cm="1">
        <f t="array" ref="K135">IFERROR(TRIM(_xlfn.TEXTSPLIT(_xlfn.XLOOKUP(J135,techniques!$A$2:$A$608,techniques!$B$2:$B$608),":")),"")</f>
        <v/>
      </c>
      <c r="L135" s="28"/>
      <c r="M135" s="28" t="str">
        <f t="shared" si="5"/>
        <v/>
      </c>
      <c r="Q135" s="28"/>
      <c r="R135" s="28" t="str" cm="1">
        <f t="array" ref="R135">IFERROR(TRIM(_xlfn.TEXTSPLIT(_xlfn.XLOOKUP(Q135,techniques!$A$2:$A$608,techniques!$B$2:$B$608),":")),"")</f>
        <v/>
      </c>
      <c r="S135" s="28"/>
      <c r="T135" s="28" t="str">
        <f t="shared" si="6"/>
        <v/>
      </c>
      <c r="V135" s="1">
        <f t="shared" si="7"/>
        <v>0</v>
      </c>
    </row>
    <row r="136" spans="5:22" outlineLevel="1" x14ac:dyDescent="0.45">
      <c r="E136" s="28"/>
      <c r="F136" s="28" t="str" cm="1">
        <f t="array" ref="F136">IFERROR(TRIM(_xlfn.TEXTSPLIT(_xlfn.XLOOKUP(E136,techniques!$A$2:$A$608,techniques!$B$2:$B$608),":")),"")</f>
        <v/>
      </c>
      <c r="G136" s="28"/>
      <c r="H136" s="28" t="str">
        <f t="shared" si="4"/>
        <v/>
      </c>
      <c r="J136" s="28"/>
      <c r="K136" s="28" t="str" cm="1">
        <f t="array" ref="K136">IFERROR(TRIM(_xlfn.TEXTSPLIT(_xlfn.XLOOKUP(J136,techniques!$A$2:$A$608,techniques!$B$2:$B$608),":")),"")</f>
        <v/>
      </c>
      <c r="L136" s="28"/>
      <c r="M136" s="28" t="str">
        <f t="shared" si="5"/>
        <v/>
      </c>
      <c r="Q136" s="28"/>
      <c r="R136" s="28" t="str" cm="1">
        <f t="array" ref="R136">IFERROR(TRIM(_xlfn.TEXTSPLIT(_xlfn.XLOOKUP(Q136,techniques!$A$2:$A$608,techniques!$B$2:$B$608),":")),"")</f>
        <v/>
      </c>
      <c r="S136" s="28"/>
      <c r="T136" s="28" t="str">
        <f t="shared" si="6"/>
        <v/>
      </c>
      <c r="V136" s="1">
        <f t="shared" si="7"/>
        <v>0</v>
      </c>
    </row>
    <row r="137" spans="5:22" outlineLevel="1" x14ac:dyDescent="0.45">
      <c r="E137" s="28"/>
      <c r="F137" s="28" t="str" cm="1">
        <f t="array" ref="F137">IFERROR(TRIM(_xlfn.TEXTSPLIT(_xlfn.XLOOKUP(E137,techniques!$A$2:$A$608,techniques!$B$2:$B$608),":")),"")</f>
        <v/>
      </c>
      <c r="G137" s="28"/>
      <c r="H137" s="28" t="str">
        <f t="shared" si="4"/>
        <v/>
      </c>
      <c r="J137" s="28"/>
      <c r="K137" s="28" t="str" cm="1">
        <f t="array" ref="K137">IFERROR(TRIM(_xlfn.TEXTSPLIT(_xlfn.XLOOKUP(J137,techniques!$A$2:$A$608,techniques!$B$2:$B$608),":")),"")</f>
        <v/>
      </c>
      <c r="L137" s="28"/>
      <c r="M137" s="28" t="str">
        <f t="shared" si="5"/>
        <v/>
      </c>
      <c r="Q137" s="28"/>
      <c r="R137" s="28" t="str" cm="1">
        <f t="array" ref="R137">IFERROR(TRIM(_xlfn.TEXTSPLIT(_xlfn.XLOOKUP(Q137,techniques!$A$2:$A$608,techniques!$B$2:$B$608),":")),"")</f>
        <v/>
      </c>
      <c r="S137" s="28"/>
      <c r="T137" s="28" t="str">
        <f t="shared" si="6"/>
        <v/>
      </c>
      <c r="V137" s="1">
        <f t="shared" si="7"/>
        <v>0</v>
      </c>
    </row>
    <row r="138" spans="5:22" outlineLevel="1" x14ac:dyDescent="0.45">
      <c r="E138" s="28"/>
      <c r="F138" s="28" t="str" cm="1">
        <f t="array" ref="F138">IFERROR(TRIM(_xlfn.TEXTSPLIT(_xlfn.XLOOKUP(E138,techniques!$A$2:$A$608,techniques!$B$2:$B$608),":")),"")</f>
        <v/>
      </c>
      <c r="G138" s="28"/>
      <c r="H138" s="28" t="str">
        <f t="shared" si="4"/>
        <v/>
      </c>
      <c r="J138" s="28"/>
      <c r="K138" s="28" t="str" cm="1">
        <f t="array" ref="K138">IFERROR(TRIM(_xlfn.TEXTSPLIT(_xlfn.XLOOKUP(J138,techniques!$A$2:$A$608,techniques!$B$2:$B$608),":")),"")</f>
        <v/>
      </c>
      <c r="L138" s="28"/>
      <c r="M138" s="28" t="str">
        <f t="shared" si="5"/>
        <v/>
      </c>
      <c r="Q138" s="28"/>
      <c r="R138" s="28" t="str" cm="1">
        <f t="array" ref="R138">IFERROR(TRIM(_xlfn.TEXTSPLIT(_xlfn.XLOOKUP(Q138,techniques!$A$2:$A$608,techniques!$B$2:$B$608),":")),"")</f>
        <v/>
      </c>
      <c r="S138" s="28"/>
      <c r="T138" s="28" t="str">
        <f t="shared" si="6"/>
        <v/>
      </c>
      <c r="V138" s="1">
        <f t="shared" si="7"/>
        <v>0</v>
      </c>
    </row>
    <row r="139" spans="5:22" outlineLevel="1" x14ac:dyDescent="0.45">
      <c r="E139" s="28"/>
      <c r="F139" s="28" t="str" cm="1">
        <f t="array" ref="F139">IFERROR(TRIM(_xlfn.TEXTSPLIT(_xlfn.XLOOKUP(E139,techniques!$A$2:$A$608,techniques!$B$2:$B$608),":")),"")</f>
        <v/>
      </c>
      <c r="G139" s="28"/>
      <c r="H139" s="28" t="str">
        <f t="shared" si="4"/>
        <v/>
      </c>
      <c r="J139" s="28"/>
      <c r="K139" s="28" t="str" cm="1">
        <f t="array" ref="K139">IFERROR(TRIM(_xlfn.TEXTSPLIT(_xlfn.XLOOKUP(J139,techniques!$A$2:$A$608,techniques!$B$2:$B$608),":")),"")</f>
        <v/>
      </c>
      <c r="L139" s="28"/>
      <c r="M139" s="28" t="str">
        <f t="shared" si="5"/>
        <v/>
      </c>
      <c r="Q139" s="28"/>
      <c r="R139" s="28" t="str" cm="1">
        <f t="array" ref="R139">IFERROR(TRIM(_xlfn.TEXTSPLIT(_xlfn.XLOOKUP(Q139,techniques!$A$2:$A$608,techniques!$B$2:$B$608),":")),"")</f>
        <v/>
      </c>
      <c r="S139" s="28"/>
      <c r="T139" s="28" t="str">
        <f t="shared" si="6"/>
        <v/>
      </c>
      <c r="V139" s="1">
        <f t="shared" si="7"/>
        <v>0</v>
      </c>
    </row>
    <row r="140" spans="5:22" outlineLevel="1" x14ac:dyDescent="0.45">
      <c r="E140" s="28"/>
      <c r="F140" s="28" t="str" cm="1">
        <f t="array" ref="F140">IFERROR(TRIM(_xlfn.TEXTSPLIT(_xlfn.XLOOKUP(E140,techniques!$A$2:$A$608,techniques!$B$2:$B$608),":")),"")</f>
        <v/>
      </c>
      <c r="G140" s="28"/>
      <c r="H140" s="28" t="str">
        <f t="shared" si="4"/>
        <v/>
      </c>
      <c r="J140" s="28"/>
      <c r="K140" s="28" t="str" cm="1">
        <f t="array" ref="K140">IFERROR(TRIM(_xlfn.TEXTSPLIT(_xlfn.XLOOKUP(J140,techniques!$A$2:$A$608,techniques!$B$2:$B$608),":")),"")</f>
        <v/>
      </c>
      <c r="L140" s="28"/>
      <c r="M140" s="28" t="str">
        <f t="shared" si="5"/>
        <v/>
      </c>
      <c r="Q140" s="28"/>
      <c r="R140" s="28" t="str" cm="1">
        <f t="array" ref="R140">IFERROR(TRIM(_xlfn.TEXTSPLIT(_xlfn.XLOOKUP(Q140,techniques!$A$2:$A$608,techniques!$B$2:$B$608),":")),"")</f>
        <v/>
      </c>
      <c r="S140" s="28"/>
      <c r="T140" s="28" t="str">
        <f t="shared" si="6"/>
        <v/>
      </c>
      <c r="V140" s="1">
        <f t="shared" si="7"/>
        <v>0</v>
      </c>
    </row>
    <row r="141" spans="5:22" outlineLevel="1" x14ac:dyDescent="0.45">
      <c r="E141" s="28"/>
      <c r="F141" s="28" t="str" cm="1">
        <f t="array" ref="F141">IFERROR(TRIM(_xlfn.TEXTSPLIT(_xlfn.XLOOKUP(E141,techniques!$A$2:$A$608,techniques!$B$2:$B$608),":")),"")</f>
        <v/>
      </c>
      <c r="G141" s="28"/>
      <c r="H141" s="28" t="str">
        <f t="shared" si="4"/>
        <v/>
      </c>
      <c r="J141" s="28"/>
      <c r="K141" s="28" t="str" cm="1">
        <f t="array" ref="K141">IFERROR(TRIM(_xlfn.TEXTSPLIT(_xlfn.XLOOKUP(J141,techniques!$A$2:$A$608,techniques!$B$2:$B$608),":")),"")</f>
        <v/>
      </c>
      <c r="L141" s="28"/>
      <c r="M141" s="28" t="str">
        <f t="shared" si="5"/>
        <v/>
      </c>
      <c r="Q141" s="28"/>
      <c r="R141" s="28" t="str" cm="1">
        <f t="array" ref="R141">IFERROR(TRIM(_xlfn.TEXTSPLIT(_xlfn.XLOOKUP(Q141,techniques!$A$2:$A$608,techniques!$B$2:$B$608),":")),"")</f>
        <v/>
      </c>
      <c r="S141" s="28"/>
      <c r="T141" s="28" t="str">
        <f t="shared" si="6"/>
        <v/>
      </c>
      <c r="V141" s="1">
        <f t="shared" si="7"/>
        <v>0</v>
      </c>
    </row>
    <row r="142" spans="5:22" outlineLevel="1" x14ac:dyDescent="0.45">
      <c r="E142" s="28"/>
      <c r="F142" s="28" t="str" cm="1">
        <f t="array" ref="F142">IFERROR(TRIM(_xlfn.TEXTSPLIT(_xlfn.XLOOKUP(E142,techniques!$A$2:$A$608,techniques!$B$2:$B$608),":")),"")</f>
        <v/>
      </c>
      <c r="G142" s="28"/>
      <c r="H142" s="28" t="str">
        <f t="shared" si="4"/>
        <v/>
      </c>
      <c r="J142" s="28"/>
      <c r="K142" s="28" t="str" cm="1">
        <f t="array" ref="K142">IFERROR(TRIM(_xlfn.TEXTSPLIT(_xlfn.XLOOKUP(J142,techniques!$A$2:$A$608,techniques!$B$2:$B$608),":")),"")</f>
        <v/>
      </c>
      <c r="L142" s="28"/>
      <c r="M142" s="28" t="str">
        <f t="shared" si="5"/>
        <v/>
      </c>
      <c r="Q142" s="28"/>
      <c r="R142" s="28" t="str" cm="1">
        <f t="array" ref="R142">IFERROR(TRIM(_xlfn.TEXTSPLIT(_xlfn.XLOOKUP(Q142,techniques!$A$2:$A$608,techniques!$B$2:$B$608),":")),"")</f>
        <v/>
      </c>
      <c r="S142" s="28"/>
      <c r="T142" s="28" t="str">
        <f t="shared" si="6"/>
        <v/>
      </c>
      <c r="V142" s="1">
        <f t="shared" si="7"/>
        <v>0</v>
      </c>
    </row>
    <row r="143" spans="5:22" outlineLevel="1" x14ac:dyDescent="0.45">
      <c r="E143" s="28"/>
      <c r="F143" s="28" t="str" cm="1">
        <f t="array" ref="F143">IFERROR(TRIM(_xlfn.TEXTSPLIT(_xlfn.XLOOKUP(E143,techniques!$A$2:$A$608,techniques!$B$2:$B$608),":")),"")</f>
        <v/>
      </c>
      <c r="G143" s="28"/>
      <c r="H143" s="28" t="str">
        <f t="shared" ref="H143:H206" si="8">IF(G143="",_xlfn.TEXTJOIN(": ",TRUE,E143,F143),_xlfn.TEXTJOIN(": ",TRUE,E143,G143))</f>
        <v/>
      </c>
      <c r="J143" s="28"/>
      <c r="K143" s="28" t="str" cm="1">
        <f t="array" ref="K143">IFERROR(TRIM(_xlfn.TEXTSPLIT(_xlfn.XLOOKUP(J143,techniques!$A$2:$A$608,techniques!$B$2:$B$608),":")),"")</f>
        <v/>
      </c>
      <c r="L143" s="28"/>
      <c r="M143" s="28" t="str">
        <f t="shared" ref="M143:M206" si="9">IF(L143="",_xlfn.TEXTJOIN(": ",TRUE,J143,K143),_xlfn.TEXTJOIN(": ",TRUE,J143,L143))</f>
        <v/>
      </c>
      <c r="Q143" s="28"/>
      <c r="R143" s="28" t="str" cm="1">
        <f t="array" ref="R143">IFERROR(TRIM(_xlfn.TEXTSPLIT(_xlfn.XLOOKUP(Q143,techniques!$A$2:$A$608,techniques!$B$2:$B$608),":")),"")</f>
        <v/>
      </c>
      <c r="S143" s="28"/>
      <c r="T143" s="28" t="str">
        <f t="shared" ref="T143:T206" si="10">IF(S143="",_xlfn.TEXTJOIN(": ",TRUE,Q143,R143),_xlfn.TEXTJOIN(": ",TRUE,Q143,S143))</f>
        <v/>
      </c>
      <c r="V143" s="1">
        <f t="shared" ref="V143:V206" si="11">IF(ISNA(MATCH(J143,E$14:E$1000,0)),J143,"")</f>
        <v>0</v>
      </c>
    </row>
    <row r="144" spans="5:22" outlineLevel="1" x14ac:dyDescent="0.45">
      <c r="E144" s="28"/>
      <c r="F144" s="28" t="str" cm="1">
        <f t="array" ref="F144">IFERROR(TRIM(_xlfn.TEXTSPLIT(_xlfn.XLOOKUP(E144,techniques!$A$2:$A$608,techniques!$B$2:$B$608),":")),"")</f>
        <v/>
      </c>
      <c r="G144" s="28"/>
      <c r="H144" s="28" t="str">
        <f t="shared" si="8"/>
        <v/>
      </c>
      <c r="J144" s="28"/>
      <c r="K144" s="28" t="str" cm="1">
        <f t="array" ref="K144">IFERROR(TRIM(_xlfn.TEXTSPLIT(_xlfn.XLOOKUP(J144,techniques!$A$2:$A$608,techniques!$B$2:$B$608),":")),"")</f>
        <v/>
      </c>
      <c r="L144" s="28"/>
      <c r="M144" s="28" t="str">
        <f t="shared" si="9"/>
        <v/>
      </c>
      <c r="Q144" s="28"/>
      <c r="R144" s="28" t="str" cm="1">
        <f t="array" ref="R144">IFERROR(TRIM(_xlfn.TEXTSPLIT(_xlfn.XLOOKUP(Q144,techniques!$A$2:$A$608,techniques!$B$2:$B$608),":")),"")</f>
        <v/>
      </c>
      <c r="S144" s="28"/>
      <c r="T144" s="28" t="str">
        <f t="shared" si="10"/>
        <v/>
      </c>
      <c r="V144" s="1">
        <f t="shared" si="11"/>
        <v>0</v>
      </c>
    </row>
    <row r="145" spans="5:22" outlineLevel="1" x14ac:dyDescent="0.45">
      <c r="E145" s="28"/>
      <c r="F145" s="28" t="str" cm="1">
        <f t="array" ref="F145">IFERROR(TRIM(_xlfn.TEXTSPLIT(_xlfn.XLOOKUP(E145,techniques!$A$2:$A$608,techniques!$B$2:$B$608),":")),"")</f>
        <v/>
      </c>
      <c r="G145" s="28"/>
      <c r="H145" s="28" t="str">
        <f t="shared" si="8"/>
        <v/>
      </c>
      <c r="J145" s="28"/>
      <c r="K145" s="28" t="str" cm="1">
        <f t="array" ref="K145">IFERROR(TRIM(_xlfn.TEXTSPLIT(_xlfn.XLOOKUP(J145,techniques!$A$2:$A$608,techniques!$B$2:$B$608),":")),"")</f>
        <v/>
      </c>
      <c r="L145" s="28"/>
      <c r="M145" s="28" t="str">
        <f t="shared" si="9"/>
        <v/>
      </c>
      <c r="Q145" s="28"/>
      <c r="R145" s="28" t="str" cm="1">
        <f t="array" ref="R145">IFERROR(TRIM(_xlfn.TEXTSPLIT(_xlfn.XLOOKUP(Q145,techniques!$A$2:$A$608,techniques!$B$2:$B$608),":")),"")</f>
        <v/>
      </c>
      <c r="S145" s="28"/>
      <c r="T145" s="28" t="str">
        <f t="shared" si="10"/>
        <v/>
      </c>
      <c r="V145" s="1">
        <f t="shared" si="11"/>
        <v>0</v>
      </c>
    </row>
    <row r="146" spans="5:22" outlineLevel="1" x14ac:dyDescent="0.45">
      <c r="E146" s="28"/>
      <c r="F146" s="28" t="str" cm="1">
        <f t="array" ref="F146">IFERROR(TRIM(_xlfn.TEXTSPLIT(_xlfn.XLOOKUP(E146,techniques!$A$2:$A$608,techniques!$B$2:$B$608),":")),"")</f>
        <v/>
      </c>
      <c r="G146" s="28"/>
      <c r="H146" s="28" t="str">
        <f t="shared" si="8"/>
        <v/>
      </c>
      <c r="J146" s="28"/>
      <c r="K146" s="28" t="str" cm="1">
        <f t="array" ref="K146">IFERROR(TRIM(_xlfn.TEXTSPLIT(_xlfn.XLOOKUP(J146,techniques!$A$2:$A$608,techniques!$B$2:$B$608),":")),"")</f>
        <v/>
      </c>
      <c r="L146" s="28"/>
      <c r="M146" s="28" t="str">
        <f t="shared" si="9"/>
        <v/>
      </c>
      <c r="Q146" s="28"/>
      <c r="R146" s="28" t="str" cm="1">
        <f t="array" ref="R146">IFERROR(TRIM(_xlfn.TEXTSPLIT(_xlfn.XLOOKUP(Q146,techniques!$A$2:$A$608,techniques!$B$2:$B$608),":")),"")</f>
        <v/>
      </c>
      <c r="S146" s="28"/>
      <c r="T146" s="28" t="str">
        <f t="shared" si="10"/>
        <v/>
      </c>
      <c r="V146" s="1">
        <f t="shared" si="11"/>
        <v>0</v>
      </c>
    </row>
    <row r="147" spans="5:22" outlineLevel="1" x14ac:dyDescent="0.45">
      <c r="E147" s="28"/>
      <c r="F147" s="28" t="str" cm="1">
        <f t="array" ref="F147">IFERROR(TRIM(_xlfn.TEXTSPLIT(_xlfn.XLOOKUP(E147,techniques!$A$2:$A$608,techniques!$B$2:$B$608),":")),"")</f>
        <v/>
      </c>
      <c r="G147" s="28"/>
      <c r="H147" s="28" t="str">
        <f t="shared" si="8"/>
        <v/>
      </c>
      <c r="J147" s="28"/>
      <c r="K147" s="28" t="str" cm="1">
        <f t="array" ref="K147">IFERROR(TRIM(_xlfn.TEXTSPLIT(_xlfn.XLOOKUP(J147,techniques!$A$2:$A$608,techniques!$B$2:$B$608),":")),"")</f>
        <v/>
      </c>
      <c r="L147" s="28"/>
      <c r="M147" s="28" t="str">
        <f t="shared" si="9"/>
        <v/>
      </c>
      <c r="Q147" s="28"/>
      <c r="R147" s="28" t="str" cm="1">
        <f t="array" ref="R147">IFERROR(TRIM(_xlfn.TEXTSPLIT(_xlfn.XLOOKUP(Q147,techniques!$A$2:$A$608,techniques!$B$2:$B$608),":")),"")</f>
        <v/>
      </c>
      <c r="S147" s="28"/>
      <c r="T147" s="28" t="str">
        <f t="shared" si="10"/>
        <v/>
      </c>
      <c r="V147" s="1">
        <f t="shared" si="11"/>
        <v>0</v>
      </c>
    </row>
    <row r="148" spans="5:22" outlineLevel="1" x14ac:dyDescent="0.45">
      <c r="E148" s="28"/>
      <c r="F148" s="28" t="str" cm="1">
        <f t="array" ref="F148">IFERROR(TRIM(_xlfn.TEXTSPLIT(_xlfn.XLOOKUP(E148,techniques!$A$2:$A$608,techniques!$B$2:$B$608),":")),"")</f>
        <v/>
      </c>
      <c r="G148" s="28"/>
      <c r="H148" s="28" t="str">
        <f t="shared" si="8"/>
        <v/>
      </c>
      <c r="J148" s="28"/>
      <c r="K148" s="28" t="str" cm="1">
        <f t="array" ref="K148">IFERROR(TRIM(_xlfn.TEXTSPLIT(_xlfn.XLOOKUP(J148,techniques!$A$2:$A$608,techniques!$B$2:$B$608),":")),"")</f>
        <v/>
      </c>
      <c r="L148" s="28"/>
      <c r="M148" s="28" t="str">
        <f t="shared" si="9"/>
        <v/>
      </c>
      <c r="Q148" s="28"/>
      <c r="R148" s="28" t="str" cm="1">
        <f t="array" ref="R148">IFERROR(TRIM(_xlfn.TEXTSPLIT(_xlfn.XLOOKUP(Q148,techniques!$A$2:$A$608,techniques!$B$2:$B$608),":")),"")</f>
        <v/>
      </c>
      <c r="S148" s="28"/>
      <c r="T148" s="28" t="str">
        <f t="shared" si="10"/>
        <v/>
      </c>
      <c r="V148" s="1">
        <f t="shared" si="11"/>
        <v>0</v>
      </c>
    </row>
    <row r="149" spans="5:22" outlineLevel="1" x14ac:dyDescent="0.45">
      <c r="E149" s="28"/>
      <c r="F149" s="28" t="str" cm="1">
        <f t="array" ref="F149">IFERROR(TRIM(_xlfn.TEXTSPLIT(_xlfn.XLOOKUP(E149,techniques!$A$2:$A$608,techniques!$B$2:$B$608),":")),"")</f>
        <v/>
      </c>
      <c r="G149" s="28"/>
      <c r="H149" s="28" t="str">
        <f t="shared" si="8"/>
        <v/>
      </c>
      <c r="J149" s="28"/>
      <c r="K149" s="28" t="str" cm="1">
        <f t="array" ref="K149">IFERROR(TRIM(_xlfn.TEXTSPLIT(_xlfn.XLOOKUP(J149,techniques!$A$2:$A$608,techniques!$B$2:$B$608),":")),"")</f>
        <v/>
      </c>
      <c r="L149" s="28"/>
      <c r="M149" s="28" t="str">
        <f t="shared" si="9"/>
        <v/>
      </c>
      <c r="Q149" s="28"/>
      <c r="R149" s="28" t="str" cm="1">
        <f t="array" ref="R149">IFERROR(TRIM(_xlfn.TEXTSPLIT(_xlfn.XLOOKUP(Q149,techniques!$A$2:$A$608,techniques!$B$2:$B$608),":")),"")</f>
        <v/>
      </c>
      <c r="S149" s="28"/>
      <c r="T149" s="28" t="str">
        <f t="shared" si="10"/>
        <v/>
      </c>
      <c r="V149" s="1">
        <f t="shared" si="11"/>
        <v>0</v>
      </c>
    </row>
    <row r="150" spans="5:22" outlineLevel="1" x14ac:dyDescent="0.45">
      <c r="E150" s="28"/>
      <c r="F150" s="28" t="str" cm="1">
        <f t="array" ref="F150">IFERROR(TRIM(_xlfn.TEXTSPLIT(_xlfn.XLOOKUP(E150,techniques!$A$2:$A$608,techniques!$B$2:$B$608),":")),"")</f>
        <v/>
      </c>
      <c r="G150" s="28"/>
      <c r="H150" s="28" t="str">
        <f t="shared" si="8"/>
        <v/>
      </c>
      <c r="J150" s="28"/>
      <c r="K150" s="28" t="str" cm="1">
        <f t="array" ref="K150">IFERROR(TRIM(_xlfn.TEXTSPLIT(_xlfn.XLOOKUP(J150,techniques!$A$2:$A$608,techniques!$B$2:$B$608),":")),"")</f>
        <v/>
      </c>
      <c r="L150" s="28"/>
      <c r="M150" s="28" t="str">
        <f t="shared" si="9"/>
        <v/>
      </c>
      <c r="Q150" s="28"/>
      <c r="R150" s="28" t="str" cm="1">
        <f t="array" ref="R150">IFERROR(TRIM(_xlfn.TEXTSPLIT(_xlfn.XLOOKUP(Q150,techniques!$A$2:$A$608,techniques!$B$2:$B$608),":")),"")</f>
        <v/>
      </c>
      <c r="S150" s="28"/>
      <c r="T150" s="28" t="str">
        <f t="shared" si="10"/>
        <v/>
      </c>
      <c r="V150" s="1">
        <f t="shared" si="11"/>
        <v>0</v>
      </c>
    </row>
    <row r="151" spans="5:22" outlineLevel="1" x14ac:dyDescent="0.45">
      <c r="E151" s="28"/>
      <c r="F151" s="28" t="str" cm="1">
        <f t="array" ref="F151">IFERROR(TRIM(_xlfn.TEXTSPLIT(_xlfn.XLOOKUP(E151,techniques!$A$2:$A$608,techniques!$B$2:$B$608),":")),"")</f>
        <v/>
      </c>
      <c r="G151" s="28"/>
      <c r="H151" s="28" t="str">
        <f t="shared" si="8"/>
        <v/>
      </c>
      <c r="J151" s="28"/>
      <c r="K151" s="28" t="str" cm="1">
        <f t="array" ref="K151">IFERROR(TRIM(_xlfn.TEXTSPLIT(_xlfn.XLOOKUP(J151,techniques!$A$2:$A$608,techniques!$B$2:$B$608),":")),"")</f>
        <v/>
      </c>
      <c r="L151" s="28"/>
      <c r="M151" s="28" t="str">
        <f t="shared" si="9"/>
        <v/>
      </c>
      <c r="Q151" s="28"/>
      <c r="R151" s="28" t="str" cm="1">
        <f t="array" ref="R151">IFERROR(TRIM(_xlfn.TEXTSPLIT(_xlfn.XLOOKUP(Q151,techniques!$A$2:$A$608,techniques!$B$2:$B$608),":")),"")</f>
        <v/>
      </c>
      <c r="S151" s="28"/>
      <c r="T151" s="28" t="str">
        <f t="shared" si="10"/>
        <v/>
      </c>
      <c r="V151" s="1">
        <f t="shared" si="11"/>
        <v>0</v>
      </c>
    </row>
    <row r="152" spans="5:22" outlineLevel="1" x14ac:dyDescent="0.45">
      <c r="E152" s="28"/>
      <c r="F152" s="28" t="str" cm="1">
        <f t="array" ref="F152">IFERROR(TRIM(_xlfn.TEXTSPLIT(_xlfn.XLOOKUP(E152,techniques!$A$2:$A$608,techniques!$B$2:$B$608),":")),"")</f>
        <v/>
      </c>
      <c r="G152" s="28"/>
      <c r="H152" s="28" t="str">
        <f t="shared" si="8"/>
        <v/>
      </c>
      <c r="J152" s="28"/>
      <c r="K152" s="28" t="str" cm="1">
        <f t="array" ref="K152">IFERROR(TRIM(_xlfn.TEXTSPLIT(_xlfn.XLOOKUP(J152,techniques!$A$2:$A$608,techniques!$B$2:$B$608),":")),"")</f>
        <v/>
      </c>
      <c r="L152" s="28"/>
      <c r="M152" s="28" t="str">
        <f t="shared" si="9"/>
        <v/>
      </c>
      <c r="Q152" s="28"/>
      <c r="R152" s="28" t="str" cm="1">
        <f t="array" ref="R152">IFERROR(TRIM(_xlfn.TEXTSPLIT(_xlfn.XLOOKUP(Q152,techniques!$A$2:$A$608,techniques!$B$2:$B$608),":")),"")</f>
        <v/>
      </c>
      <c r="S152" s="28"/>
      <c r="T152" s="28" t="str">
        <f t="shared" si="10"/>
        <v/>
      </c>
      <c r="V152" s="1">
        <f t="shared" si="11"/>
        <v>0</v>
      </c>
    </row>
    <row r="153" spans="5:22" outlineLevel="1" x14ac:dyDescent="0.45">
      <c r="E153" s="28"/>
      <c r="F153" s="28" t="str" cm="1">
        <f t="array" ref="F153">IFERROR(TRIM(_xlfn.TEXTSPLIT(_xlfn.XLOOKUP(E153,techniques!$A$2:$A$608,techniques!$B$2:$B$608),":")),"")</f>
        <v/>
      </c>
      <c r="G153" s="28"/>
      <c r="H153" s="28" t="str">
        <f t="shared" si="8"/>
        <v/>
      </c>
      <c r="J153" s="28"/>
      <c r="K153" s="28" t="str" cm="1">
        <f t="array" ref="K153">IFERROR(TRIM(_xlfn.TEXTSPLIT(_xlfn.XLOOKUP(J153,techniques!$A$2:$A$608,techniques!$B$2:$B$608),":")),"")</f>
        <v/>
      </c>
      <c r="L153" s="28"/>
      <c r="M153" s="28" t="str">
        <f t="shared" si="9"/>
        <v/>
      </c>
      <c r="Q153" s="28"/>
      <c r="R153" s="28" t="str" cm="1">
        <f t="array" ref="R153">IFERROR(TRIM(_xlfn.TEXTSPLIT(_xlfn.XLOOKUP(Q153,techniques!$A$2:$A$608,techniques!$B$2:$B$608),":")),"")</f>
        <v/>
      </c>
      <c r="S153" s="28"/>
      <c r="T153" s="28" t="str">
        <f t="shared" si="10"/>
        <v/>
      </c>
      <c r="V153" s="1">
        <f t="shared" si="11"/>
        <v>0</v>
      </c>
    </row>
    <row r="154" spans="5:22" outlineLevel="1" x14ac:dyDescent="0.45">
      <c r="E154" s="28"/>
      <c r="F154" s="28" t="str" cm="1">
        <f t="array" ref="F154">IFERROR(TRIM(_xlfn.TEXTSPLIT(_xlfn.XLOOKUP(E154,techniques!$A$2:$A$608,techniques!$B$2:$B$608),":")),"")</f>
        <v/>
      </c>
      <c r="G154" s="28"/>
      <c r="H154" s="28" t="str">
        <f t="shared" si="8"/>
        <v/>
      </c>
      <c r="J154" s="28"/>
      <c r="K154" s="28" t="str" cm="1">
        <f t="array" ref="K154">IFERROR(TRIM(_xlfn.TEXTSPLIT(_xlfn.XLOOKUP(J154,techniques!$A$2:$A$608,techniques!$B$2:$B$608),":")),"")</f>
        <v/>
      </c>
      <c r="L154" s="28"/>
      <c r="M154" s="28" t="str">
        <f t="shared" si="9"/>
        <v/>
      </c>
      <c r="Q154" s="28"/>
      <c r="R154" s="28" t="str" cm="1">
        <f t="array" ref="R154">IFERROR(TRIM(_xlfn.TEXTSPLIT(_xlfn.XLOOKUP(Q154,techniques!$A$2:$A$608,techniques!$B$2:$B$608),":")),"")</f>
        <v/>
      </c>
      <c r="S154" s="28"/>
      <c r="T154" s="28" t="str">
        <f t="shared" si="10"/>
        <v/>
      </c>
      <c r="V154" s="1">
        <f t="shared" si="11"/>
        <v>0</v>
      </c>
    </row>
    <row r="155" spans="5:22" outlineLevel="1" x14ac:dyDescent="0.45">
      <c r="E155" s="28"/>
      <c r="F155" s="28" t="str" cm="1">
        <f t="array" ref="F155">IFERROR(TRIM(_xlfn.TEXTSPLIT(_xlfn.XLOOKUP(E155,techniques!$A$2:$A$608,techniques!$B$2:$B$608),":")),"")</f>
        <v/>
      </c>
      <c r="G155" s="28"/>
      <c r="H155" s="28" t="str">
        <f t="shared" si="8"/>
        <v/>
      </c>
      <c r="J155" s="28"/>
      <c r="K155" s="28" t="str" cm="1">
        <f t="array" ref="K155">IFERROR(TRIM(_xlfn.TEXTSPLIT(_xlfn.XLOOKUP(J155,techniques!$A$2:$A$608,techniques!$B$2:$B$608),":")),"")</f>
        <v/>
      </c>
      <c r="L155" s="28"/>
      <c r="M155" s="28" t="str">
        <f t="shared" si="9"/>
        <v/>
      </c>
      <c r="Q155" s="28"/>
      <c r="R155" s="28" t="str" cm="1">
        <f t="array" ref="R155">IFERROR(TRIM(_xlfn.TEXTSPLIT(_xlfn.XLOOKUP(Q155,techniques!$A$2:$A$608,techniques!$B$2:$B$608),":")),"")</f>
        <v/>
      </c>
      <c r="S155" s="28"/>
      <c r="T155" s="28" t="str">
        <f t="shared" si="10"/>
        <v/>
      </c>
      <c r="V155" s="1">
        <f t="shared" si="11"/>
        <v>0</v>
      </c>
    </row>
    <row r="156" spans="5:22" outlineLevel="1" x14ac:dyDescent="0.45">
      <c r="E156" s="28"/>
      <c r="F156" s="28" t="str" cm="1">
        <f t="array" ref="F156">IFERROR(TRIM(_xlfn.TEXTSPLIT(_xlfn.XLOOKUP(E156,techniques!$A$2:$A$608,techniques!$B$2:$B$608),":")),"")</f>
        <v/>
      </c>
      <c r="G156" s="28"/>
      <c r="H156" s="28" t="str">
        <f t="shared" si="8"/>
        <v/>
      </c>
      <c r="J156" s="28"/>
      <c r="K156" s="28" t="str" cm="1">
        <f t="array" ref="K156">IFERROR(TRIM(_xlfn.TEXTSPLIT(_xlfn.XLOOKUP(J156,techniques!$A$2:$A$608,techniques!$B$2:$B$608),":")),"")</f>
        <v/>
      </c>
      <c r="L156" s="28"/>
      <c r="M156" s="28" t="str">
        <f t="shared" si="9"/>
        <v/>
      </c>
      <c r="Q156" s="28"/>
      <c r="R156" s="28" t="str" cm="1">
        <f t="array" ref="R156">IFERROR(TRIM(_xlfn.TEXTSPLIT(_xlfn.XLOOKUP(Q156,techniques!$A$2:$A$608,techniques!$B$2:$B$608),":")),"")</f>
        <v/>
      </c>
      <c r="S156" s="28"/>
      <c r="T156" s="28" t="str">
        <f t="shared" si="10"/>
        <v/>
      </c>
      <c r="V156" s="1">
        <f t="shared" si="11"/>
        <v>0</v>
      </c>
    </row>
    <row r="157" spans="5:22" outlineLevel="1" x14ac:dyDescent="0.45">
      <c r="E157" s="28"/>
      <c r="F157" s="28" t="str" cm="1">
        <f t="array" ref="F157">IFERROR(TRIM(_xlfn.TEXTSPLIT(_xlfn.XLOOKUP(E157,techniques!$A$2:$A$608,techniques!$B$2:$B$608),":")),"")</f>
        <v/>
      </c>
      <c r="G157" s="28"/>
      <c r="H157" s="28" t="str">
        <f t="shared" si="8"/>
        <v/>
      </c>
      <c r="J157" s="28"/>
      <c r="K157" s="28" t="str" cm="1">
        <f t="array" ref="K157">IFERROR(TRIM(_xlfn.TEXTSPLIT(_xlfn.XLOOKUP(J157,techniques!$A$2:$A$608,techniques!$B$2:$B$608),":")),"")</f>
        <v/>
      </c>
      <c r="L157" s="28"/>
      <c r="M157" s="28" t="str">
        <f t="shared" si="9"/>
        <v/>
      </c>
      <c r="Q157" s="28"/>
      <c r="R157" s="28" t="str" cm="1">
        <f t="array" ref="R157">IFERROR(TRIM(_xlfn.TEXTSPLIT(_xlfn.XLOOKUP(Q157,techniques!$A$2:$A$608,techniques!$B$2:$B$608),":")),"")</f>
        <v/>
      </c>
      <c r="S157" s="28"/>
      <c r="T157" s="28" t="str">
        <f t="shared" si="10"/>
        <v/>
      </c>
      <c r="V157" s="1">
        <f t="shared" si="11"/>
        <v>0</v>
      </c>
    </row>
    <row r="158" spans="5:22" outlineLevel="1" x14ac:dyDescent="0.45">
      <c r="E158" s="28"/>
      <c r="F158" s="28" t="str" cm="1">
        <f t="array" ref="F158">IFERROR(TRIM(_xlfn.TEXTSPLIT(_xlfn.XLOOKUP(E158,techniques!$A$2:$A$608,techniques!$B$2:$B$608),":")),"")</f>
        <v/>
      </c>
      <c r="G158" s="28"/>
      <c r="H158" s="28" t="str">
        <f t="shared" si="8"/>
        <v/>
      </c>
      <c r="J158" s="28"/>
      <c r="K158" s="28" t="str" cm="1">
        <f t="array" ref="K158">IFERROR(TRIM(_xlfn.TEXTSPLIT(_xlfn.XLOOKUP(J158,techniques!$A$2:$A$608,techniques!$B$2:$B$608),":")),"")</f>
        <v/>
      </c>
      <c r="L158" s="28"/>
      <c r="M158" s="28" t="str">
        <f t="shared" si="9"/>
        <v/>
      </c>
      <c r="Q158" s="28"/>
      <c r="R158" s="28" t="str" cm="1">
        <f t="array" ref="R158">IFERROR(TRIM(_xlfn.TEXTSPLIT(_xlfn.XLOOKUP(Q158,techniques!$A$2:$A$608,techniques!$B$2:$B$608),":")),"")</f>
        <v/>
      </c>
      <c r="S158" s="28"/>
      <c r="T158" s="28" t="str">
        <f t="shared" si="10"/>
        <v/>
      </c>
      <c r="V158" s="1">
        <f t="shared" si="11"/>
        <v>0</v>
      </c>
    </row>
    <row r="159" spans="5:22" outlineLevel="1" x14ac:dyDescent="0.45">
      <c r="E159" s="28"/>
      <c r="F159" s="28" t="str" cm="1">
        <f t="array" ref="F159">IFERROR(TRIM(_xlfn.TEXTSPLIT(_xlfn.XLOOKUP(E159,techniques!$A$2:$A$608,techniques!$B$2:$B$608),":")),"")</f>
        <v/>
      </c>
      <c r="G159" s="28"/>
      <c r="H159" s="28" t="str">
        <f t="shared" si="8"/>
        <v/>
      </c>
      <c r="J159" s="28"/>
      <c r="K159" s="28" t="str" cm="1">
        <f t="array" ref="K159">IFERROR(TRIM(_xlfn.TEXTSPLIT(_xlfn.XLOOKUP(J159,techniques!$A$2:$A$608,techniques!$B$2:$B$608),":")),"")</f>
        <v/>
      </c>
      <c r="L159" s="28"/>
      <c r="M159" s="28" t="str">
        <f t="shared" si="9"/>
        <v/>
      </c>
      <c r="Q159" s="28"/>
      <c r="R159" s="28" t="str" cm="1">
        <f t="array" ref="R159">IFERROR(TRIM(_xlfn.TEXTSPLIT(_xlfn.XLOOKUP(Q159,techniques!$A$2:$A$608,techniques!$B$2:$B$608),":")),"")</f>
        <v/>
      </c>
      <c r="S159" s="28"/>
      <c r="T159" s="28" t="str">
        <f t="shared" si="10"/>
        <v/>
      </c>
      <c r="V159" s="1">
        <f t="shared" si="11"/>
        <v>0</v>
      </c>
    </row>
    <row r="160" spans="5:22" outlineLevel="1" x14ac:dyDescent="0.45">
      <c r="E160" s="28"/>
      <c r="F160" s="28" t="str" cm="1">
        <f t="array" ref="F160">IFERROR(TRIM(_xlfn.TEXTSPLIT(_xlfn.XLOOKUP(E160,techniques!$A$2:$A$608,techniques!$B$2:$B$608),":")),"")</f>
        <v/>
      </c>
      <c r="G160" s="28"/>
      <c r="H160" s="28" t="str">
        <f t="shared" si="8"/>
        <v/>
      </c>
      <c r="J160" s="28"/>
      <c r="K160" s="28" t="str" cm="1">
        <f t="array" ref="K160">IFERROR(TRIM(_xlfn.TEXTSPLIT(_xlfn.XLOOKUP(J160,techniques!$A$2:$A$608,techniques!$B$2:$B$608),":")),"")</f>
        <v/>
      </c>
      <c r="L160" s="28"/>
      <c r="M160" s="28" t="str">
        <f t="shared" si="9"/>
        <v/>
      </c>
      <c r="Q160" s="28"/>
      <c r="R160" s="28" t="str" cm="1">
        <f t="array" ref="R160">IFERROR(TRIM(_xlfn.TEXTSPLIT(_xlfn.XLOOKUP(Q160,techniques!$A$2:$A$608,techniques!$B$2:$B$608),":")),"")</f>
        <v/>
      </c>
      <c r="S160" s="28"/>
      <c r="T160" s="28" t="str">
        <f t="shared" si="10"/>
        <v/>
      </c>
      <c r="V160" s="1">
        <f t="shared" si="11"/>
        <v>0</v>
      </c>
    </row>
    <row r="161" spans="5:22" outlineLevel="1" x14ac:dyDescent="0.45">
      <c r="E161" s="28"/>
      <c r="F161" s="28" t="str" cm="1">
        <f t="array" ref="F161">IFERROR(TRIM(_xlfn.TEXTSPLIT(_xlfn.XLOOKUP(E161,techniques!$A$2:$A$608,techniques!$B$2:$B$608),":")),"")</f>
        <v/>
      </c>
      <c r="G161" s="28"/>
      <c r="H161" s="28" t="str">
        <f t="shared" si="8"/>
        <v/>
      </c>
      <c r="J161" s="28"/>
      <c r="K161" s="28" t="str" cm="1">
        <f t="array" ref="K161">IFERROR(TRIM(_xlfn.TEXTSPLIT(_xlfn.XLOOKUP(J161,techniques!$A$2:$A$608,techniques!$B$2:$B$608),":")),"")</f>
        <v/>
      </c>
      <c r="L161" s="28"/>
      <c r="M161" s="28" t="str">
        <f t="shared" si="9"/>
        <v/>
      </c>
      <c r="Q161" s="28"/>
      <c r="R161" s="28" t="str" cm="1">
        <f t="array" ref="R161">IFERROR(TRIM(_xlfn.TEXTSPLIT(_xlfn.XLOOKUP(Q161,techniques!$A$2:$A$608,techniques!$B$2:$B$608),":")),"")</f>
        <v/>
      </c>
      <c r="S161" s="28"/>
      <c r="T161" s="28" t="str">
        <f t="shared" si="10"/>
        <v/>
      </c>
      <c r="V161" s="1">
        <f t="shared" si="11"/>
        <v>0</v>
      </c>
    </row>
    <row r="162" spans="5:22" outlineLevel="1" x14ac:dyDescent="0.45">
      <c r="E162" s="28"/>
      <c r="F162" s="28" t="str" cm="1">
        <f t="array" ref="F162">IFERROR(TRIM(_xlfn.TEXTSPLIT(_xlfn.XLOOKUP(E162,techniques!$A$2:$A$608,techniques!$B$2:$B$608),":")),"")</f>
        <v/>
      </c>
      <c r="G162" s="28"/>
      <c r="H162" s="28" t="str">
        <f t="shared" si="8"/>
        <v/>
      </c>
      <c r="J162" s="28"/>
      <c r="K162" s="28" t="str" cm="1">
        <f t="array" ref="K162">IFERROR(TRIM(_xlfn.TEXTSPLIT(_xlfn.XLOOKUP(J162,techniques!$A$2:$A$608,techniques!$B$2:$B$608),":")),"")</f>
        <v/>
      </c>
      <c r="L162" s="28"/>
      <c r="M162" s="28" t="str">
        <f t="shared" si="9"/>
        <v/>
      </c>
      <c r="Q162" s="28"/>
      <c r="R162" s="28" t="str" cm="1">
        <f t="array" ref="R162">IFERROR(TRIM(_xlfn.TEXTSPLIT(_xlfn.XLOOKUP(Q162,techniques!$A$2:$A$608,techniques!$B$2:$B$608),":")),"")</f>
        <v/>
      </c>
      <c r="S162" s="28"/>
      <c r="T162" s="28" t="str">
        <f t="shared" si="10"/>
        <v/>
      </c>
      <c r="V162" s="1">
        <f t="shared" si="11"/>
        <v>0</v>
      </c>
    </row>
    <row r="163" spans="5:22" outlineLevel="1" x14ac:dyDescent="0.45">
      <c r="E163" s="28"/>
      <c r="F163" s="28" t="str" cm="1">
        <f t="array" ref="F163">IFERROR(TRIM(_xlfn.TEXTSPLIT(_xlfn.XLOOKUP(E163,techniques!$A$2:$A$608,techniques!$B$2:$B$608),":")),"")</f>
        <v/>
      </c>
      <c r="G163" s="28"/>
      <c r="H163" s="28" t="str">
        <f t="shared" si="8"/>
        <v/>
      </c>
      <c r="J163" s="28"/>
      <c r="K163" s="28" t="str" cm="1">
        <f t="array" ref="K163">IFERROR(TRIM(_xlfn.TEXTSPLIT(_xlfn.XLOOKUP(J163,techniques!$A$2:$A$608,techniques!$B$2:$B$608),":")),"")</f>
        <v/>
      </c>
      <c r="L163" s="28"/>
      <c r="M163" s="28" t="str">
        <f t="shared" si="9"/>
        <v/>
      </c>
      <c r="Q163" s="28"/>
      <c r="R163" s="28" t="str" cm="1">
        <f t="array" ref="R163">IFERROR(TRIM(_xlfn.TEXTSPLIT(_xlfn.XLOOKUP(Q163,techniques!$A$2:$A$608,techniques!$B$2:$B$608),":")),"")</f>
        <v/>
      </c>
      <c r="S163" s="28"/>
      <c r="T163" s="28" t="str">
        <f t="shared" si="10"/>
        <v/>
      </c>
      <c r="V163" s="1">
        <f t="shared" si="11"/>
        <v>0</v>
      </c>
    </row>
    <row r="164" spans="5:22" outlineLevel="1" x14ac:dyDescent="0.45">
      <c r="E164" s="28"/>
      <c r="F164" s="28" t="str" cm="1">
        <f t="array" ref="F164">IFERROR(TRIM(_xlfn.TEXTSPLIT(_xlfn.XLOOKUP(E164,techniques!$A$2:$A$608,techniques!$B$2:$B$608),":")),"")</f>
        <v/>
      </c>
      <c r="G164" s="28"/>
      <c r="H164" s="28" t="str">
        <f t="shared" si="8"/>
        <v/>
      </c>
      <c r="J164" s="28"/>
      <c r="K164" s="28" t="str" cm="1">
        <f t="array" ref="K164">IFERROR(TRIM(_xlfn.TEXTSPLIT(_xlfn.XLOOKUP(J164,techniques!$A$2:$A$608,techniques!$B$2:$B$608),":")),"")</f>
        <v/>
      </c>
      <c r="L164" s="28"/>
      <c r="M164" s="28" t="str">
        <f t="shared" si="9"/>
        <v/>
      </c>
      <c r="Q164" s="28"/>
      <c r="R164" s="28" t="str" cm="1">
        <f t="array" ref="R164">IFERROR(TRIM(_xlfn.TEXTSPLIT(_xlfn.XLOOKUP(Q164,techniques!$A$2:$A$608,techniques!$B$2:$B$608),":")),"")</f>
        <v/>
      </c>
      <c r="S164" s="28"/>
      <c r="T164" s="28" t="str">
        <f t="shared" si="10"/>
        <v/>
      </c>
      <c r="V164" s="1">
        <f t="shared" si="11"/>
        <v>0</v>
      </c>
    </row>
    <row r="165" spans="5:22" outlineLevel="1" x14ac:dyDescent="0.45">
      <c r="E165" s="28"/>
      <c r="F165" s="28" t="str" cm="1">
        <f t="array" ref="F165">IFERROR(TRIM(_xlfn.TEXTSPLIT(_xlfn.XLOOKUP(E165,techniques!$A$2:$A$608,techniques!$B$2:$B$608),":")),"")</f>
        <v/>
      </c>
      <c r="G165" s="28"/>
      <c r="H165" s="28" t="str">
        <f t="shared" si="8"/>
        <v/>
      </c>
      <c r="J165" s="28"/>
      <c r="K165" s="28" t="str" cm="1">
        <f t="array" ref="K165">IFERROR(TRIM(_xlfn.TEXTSPLIT(_xlfn.XLOOKUP(J165,techniques!$A$2:$A$608,techniques!$B$2:$B$608),":")),"")</f>
        <v/>
      </c>
      <c r="L165" s="28"/>
      <c r="M165" s="28" t="str">
        <f t="shared" si="9"/>
        <v/>
      </c>
      <c r="Q165" s="28"/>
      <c r="R165" s="28" t="str" cm="1">
        <f t="array" ref="R165">IFERROR(TRIM(_xlfn.TEXTSPLIT(_xlfn.XLOOKUP(Q165,techniques!$A$2:$A$608,techniques!$B$2:$B$608),":")),"")</f>
        <v/>
      </c>
      <c r="S165" s="28"/>
      <c r="T165" s="28" t="str">
        <f t="shared" si="10"/>
        <v/>
      </c>
      <c r="V165" s="1">
        <f t="shared" si="11"/>
        <v>0</v>
      </c>
    </row>
    <row r="166" spans="5:22" outlineLevel="1" x14ac:dyDescent="0.45">
      <c r="E166" s="28"/>
      <c r="F166" s="28" t="str" cm="1">
        <f t="array" ref="F166">IFERROR(TRIM(_xlfn.TEXTSPLIT(_xlfn.XLOOKUP(E166,techniques!$A$2:$A$608,techniques!$B$2:$B$608),":")),"")</f>
        <v/>
      </c>
      <c r="G166" s="28"/>
      <c r="H166" s="28" t="str">
        <f t="shared" si="8"/>
        <v/>
      </c>
      <c r="J166" s="28"/>
      <c r="K166" s="28" t="str" cm="1">
        <f t="array" ref="K166">IFERROR(TRIM(_xlfn.TEXTSPLIT(_xlfn.XLOOKUP(J166,techniques!$A$2:$A$608,techniques!$B$2:$B$608),":")),"")</f>
        <v/>
      </c>
      <c r="L166" s="28"/>
      <c r="M166" s="28" t="str">
        <f t="shared" si="9"/>
        <v/>
      </c>
      <c r="Q166" s="28"/>
      <c r="R166" s="28" t="str" cm="1">
        <f t="array" ref="R166">IFERROR(TRIM(_xlfn.TEXTSPLIT(_xlfn.XLOOKUP(Q166,techniques!$A$2:$A$608,techniques!$B$2:$B$608),":")),"")</f>
        <v/>
      </c>
      <c r="S166" s="28"/>
      <c r="T166" s="28" t="str">
        <f t="shared" si="10"/>
        <v/>
      </c>
      <c r="V166" s="1">
        <f t="shared" si="11"/>
        <v>0</v>
      </c>
    </row>
    <row r="167" spans="5:22" outlineLevel="1" x14ac:dyDescent="0.45">
      <c r="E167" s="28"/>
      <c r="F167" s="28" t="str" cm="1">
        <f t="array" ref="F167">IFERROR(TRIM(_xlfn.TEXTSPLIT(_xlfn.XLOOKUP(E167,techniques!$A$2:$A$608,techniques!$B$2:$B$608),":")),"")</f>
        <v/>
      </c>
      <c r="G167" s="28"/>
      <c r="H167" s="28" t="str">
        <f t="shared" si="8"/>
        <v/>
      </c>
      <c r="J167" s="28"/>
      <c r="K167" s="28" t="str" cm="1">
        <f t="array" ref="K167">IFERROR(TRIM(_xlfn.TEXTSPLIT(_xlfn.XLOOKUP(J167,techniques!$A$2:$A$608,techniques!$B$2:$B$608),":")),"")</f>
        <v/>
      </c>
      <c r="L167" s="28"/>
      <c r="M167" s="28" t="str">
        <f t="shared" si="9"/>
        <v/>
      </c>
      <c r="Q167" s="28"/>
      <c r="R167" s="28" t="str" cm="1">
        <f t="array" ref="R167">IFERROR(TRIM(_xlfn.TEXTSPLIT(_xlfn.XLOOKUP(Q167,techniques!$A$2:$A$608,techniques!$B$2:$B$608),":")),"")</f>
        <v/>
      </c>
      <c r="S167" s="28"/>
      <c r="T167" s="28" t="str">
        <f t="shared" si="10"/>
        <v/>
      </c>
      <c r="V167" s="1">
        <f t="shared" si="11"/>
        <v>0</v>
      </c>
    </row>
    <row r="168" spans="5:22" outlineLevel="1" x14ac:dyDescent="0.45">
      <c r="E168" s="28"/>
      <c r="F168" s="28" t="str" cm="1">
        <f t="array" ref="F168">IFERROR(TRIM(_xlfn.TEXTSPLIT(_xlfn.XLOOKUP(E168,techniques!$A$2:$A$608,techniques!$B$2:$B$608),":")),"")</f>
        <v/>
      </c>
      <c r="G168" s="28"/>
      <c r="H168" s="28" t="str">
        <f t="shared" si="8"/>
        <v/>
      </c>
      <c r="J168" s="28"/>
      <c r="K168" s="28" t="str" cm="1">
        <f t="array" ref="K168">IFERROR(TRIM(_xlfn.TEXTSPLIT(_xlfn.XLOOKUP(J168,techniques!$A$2:$A$608,techniques!$B$2:$B$608),":")),"")</f>
        <v/>
      </c>
      <c r="L168" s="28"/>
      <c r="M168" s="28" t="str">
        <f t="shared" si="9"/>
        <v/>
      </c>
      <c r="Q168" s="28"/>
      <c r="R168" s="28" t="str" cm="1">
        <f t="array" ref="R168">IFERROR(TRIM(_xlfn.TEXTSPLIT(_xlfn.XLOOKUP(Q168,techniques!$A$2:$A$608,techniques!$B$2:$B$608),":")),"")</f>
        <v/>
      </c>
      <c r="S168" s="28"/>
      <c r="T168" s="28" t="str">
        <f t="shared" si="10"/>
        <v/>
      </c>
      <c r="V168" s="1">
        <f t="shared" si="11"/>
        <v>0</v>
      </c>
    </row>
    <row r="169" spans="5:22" outlineLevel="1" x14ac:dyDescent="0.45">
      <c r="E169" s="28"/>
      <c r="F169" s="28" t="str" cm="1">
        <f t="array" ref="F169">IFERROR(TRIM(_xlfn.TEXTSPLIT(_xlfn.XLOOKUP(E169,techniques!$A$2:$A$608,techniques!$B$2:$B$608),":")),"")</f>
        <v/>
      </c>
      <c r="G169" s="28"/>
      <c r="H169" s="28" t="str">
        <f t="shared" si="8"/>
        <v/>
      </c>
      <c r="J169" s="28"/>
      <c r="K169" s="28" t="str" cm="1">
        <f t="array" ref="K169">IFERROR(TRIM(_xlfn.TEXTSPLIT(_xlfn.XLOOKUP(J169,techniques!$A$2:$A$608,techniques!$B$2:$B$608),":")),"")</f>
        <v/>
      </c>
      <c r="L169" s="28"/>
      <c r="M169" s="28" t="str">
        <f t="shared" si="9"/>
        <v/>
      </c>
      <c r="Q169" s="28"/>
      <c r="R169" s="28" t="str" cm="1">
        <f t="array" ref="R169">IFERROR(TRIM(_xlfn.TEXTSPLIT(_xlfn.XLOOKUP(Q169,techniques!$A$2:$A$608,techniques!$B$2:$B$608),":")),"")</f>
        <v/>
      </c>
      <c r="S169" s="28"/>
      <c r="T169" s="28" t="str">
        <f t="shared" si="10"/>
        <v/>
      </c>
      <c r="V169" s="1">
        <f t="shared" si="11"/>
        <v>0</v>
      </c>
    </row>
    <row r="170" spans="5:22" outlineLevel="1" x14ac:dyDescent="0.45">
      <c r="E170" s="28"/>
      <c r="F170" s="28" t="str" cm="1">
        <f t="array" ref="F170">IFERROR(TRIM(_xlfn.TEXTSPLIT(_xlfn.XLOOKUP(E170,techniques!$A$2:$A$608,techniques!$B$2:$B$608),":")),"")</f>
        <v/>
      </c>
      <c r="G170" s="28"/>
      <c r="H170" s="28" t="str">
        <f t="shared" si="8"/>
        <v/>
      </c>
      <c r="J170" s="28"/>
      <c r="K170" s="28" t="str" cm="1">
        <f t="array" ref="K170">IFERROR(TRIM(_xlfn.TEXTSPLIT(_xlfn.XLOOKUP(J170,techniques!$A$2:$A$608,techniques!$B$2:$B$608),":")),"")</f>
        <v/>
      </c>
      <c r="L170" s="28"/>
      <c r="M170" s="28" t="str">
        <f t="shared" si="9"/>
        <v/>
      </c>
      <c r="Q170" s="28"/>
      <c r="R170" s="28" t="str" cm="1">
        <f t="array" ref="R170">IFERROR(TRIM(_xlfn.TEXTSPLIT(_xlfn.XLOOKUP(Q170,techniques!$A$2:$A$608,techniques!$B$2:$B$608),":")),"")</f>
        <v/>
      </c>
      <c r="S170" s="28"/>
      <c r="T170" s="28" t="str">
        <f t="shared" si="10"/>
        <v/>
      </c>
      <c r="V170" s="1">
        <f t="shared" si="11"/>
        <v>0</v>
      </c>
    </row>
    <row r="171" spans="5:22" outlineLevel="1" x14ac:dyDescent="0.45">
      <c r="E171" s="28"/>
      <c r="F171" s="28" t="str" cm="1">
        <f t="array" ref="F171">IFERROR(TRIM(_xlfn.TEXTSPLIT(_xlfn.XLOOKUP(E171,techniques!$A$2:$A$608,techniques!$B$2:$B$608),":")),"")</f>
        <v/>
      </c>
      <c r="G171" s="28"/>
      <c r="H171" s="28" t="str">
        <f t="shared" si="8"/>
        <v/>
      </c>
      <c r="J171" s="28"/>
      <c r="K171" s="28" t="str" cm="1">
        <f t="array" ref="K171">IFERROR(TRIM(_xlfn.TEXTSPLIT(_xlfn.XLOOKUP(J171,techniques!$A$2:$A$608,techniques!$B$2:$B$608),":")),"")</f>
        <v/>
      </c>
      <c r="L171" s="28"/>
      <c r="M171" s="28" t="str">
        <f t="shared" si="9"/>
        <v/>
      </c>
      <c r="Q171" s="28"/>
      <c r="R171" s="28" t="str" cm="1">
        <f t="array" ref="R171">IFERROR(TRIM(_xlfn.TEXTSPLIT(_xlfn.XLOOKUP(Q171,techniques!$A$2:$A$608,techniques!$B$2:$B$608),":")),"")</f>
        <v/>
      </c>
      <c r="S171" s="28"/>
      <c r="T171" s="28" t="str">
        <f t="shared" si="10"/>
        <v/>
      </c>
      <c r="V171" s="1">
        <f t="shared" si="11"/>
        <v>0</v>
      </c>
    </row>
    <row r="172" spans="5:22" outlineLevel="1" x14ac:dyDescent="0.45">
      <c r="E172" s="28"/>
      <c r="F172" s="28" t="str" cm="1">
        <f t="array" ref="F172">IFERROR(TRIM(_xlfn.TEXTSPLIT(_xlfn.XLOOKUP(E172,techniques!$A$2:$A$608,techniques!$B$2:$B$608),":")),"")</f>
        <v/>
      </c>
      <c r="G172" s="28"/>
      <c r="H172" s="28" t="str">
        <f t="shared" si="8"/>
        <v/>
      </c>
      <c r="J172" s="28"/>
      <c r="K172" s="28" t="str" cm="1">
        <f t="array" ref="K172">IFERROR(TRIM(_xlfn.TEXTSPLIT(_xlfn.XLOOKUP(J172,techniques!$A$2:$A$608,techniques!$B$2:$B$608),":")),"")</f>
        <v/>
      </c>
      <c r="L172" s="28"/>
      <c r="M172" s="28" t="str">
        <f t="shared" si="9"/>
        <v/>
      </c>
      <c r="Q172" s="28"/>
      <c r="R172" s="28" t="str" cm="1">
        <f t="array" ref="R172">IFERROR(TRIM(_xlfn.TEXTSPLIT(_xlfn.XLOOKUP(Q172,techniques!$A$2:$A$608,techniques!$B$2:$B$608),":")),"")</f>
        <v/>
      </c>
      <c r="S172" s="28"/>
      <c r="T172" s="28" t="str">
        <f t="shared" si="10"/>
        <v/>
      </c>
      <c r="V172" s="1">
        <f t="shared" si="11"/>
        <v>0</v>
      </c>
    </row>
    <row r="173" spans="5:22" outlineLevel="1" x14ac:dyDescent="0.45">
      <c r="E173" s="28"/>
      <c r="F173" s="28" t="str" cm="1">
        <f t="array" ref="F173">IFERROR(TRIM(_xlfn.TEXTSPLIT(_xlfn.XLOOKUP(E173,techniques!$A$2:$A$608,techniques!$B$2:$B$608),":")),"")</f>
        <v/>
      </c>
      <c r="G173" s="28"/>
      <c r="H173" s="28" t="str">
        <f t="shared" si="8"/>
        <v/>
      </c>
      <c r="J173" s="28"/>
      <c r="K173" s="28" t="str" cm="1">
        <f t="array" ref="K173">IFERROR(TRIM(_xlfn.TEXTSPLIT(_xlfn.XLOOKUP(J173,techniques!$A$2:$A$608,techniques!$B$2:$B$608),":")),"")</f>
        <v/>
      </c>
      <c r="L173" s="28"/>
      <c r="M173" s="28" t="str">
        <f t="shared" si="9"/>
        <v/>
      </c>
      <c r="Q173" s="28"/>
      <c r="R173" s="28" t="str" cm="1">
        <f t="array" ref="R173">IFERROR(TRIM(_xlfn.TEXTSPLIT(_xlfn.XLOOKUP(Q173,techniques!$A$2:$A$608,techniques!$B$2:$B$608),":")),"")</f>
        <v/>
      </c>
      <c r="S173" s="28"/>
      <c r="T173" s="28" t="str">
        <f t="shared" si="10"/>
        <v/>
      </c>
      <c r="V173" s="1">
        <f t="shared" si="11"/>
        <v>0</v>
      </c>
    </row>
    <row r="174" spans="5:22" outlineLevel="1" x14ac:dyDescent="0.45">
      <c r="E174" s="28"/>
      <c r="F174" s="28" t="str" cm="1">
        <f t="array" ref="F174">IFERROR(TRIM(_xlfn.TEXTSPLIT(_xlfn.XLOOKUP(E174,techniques!$A$2:$A$608,techniques!$B$2:$B$608),":")),"")</f>
        <v/>
      </c>
      <c r="G174" s="28"/>
      <c r="H174" s="28" t="str">
        <f t="shared" si="8"/>
        <v/>
      </c>
      <c r="J174" s="28"/>
      <c r="K174" s="28" t="str" cm="1">
        <f t="array" ref="K174">IFERROR(TRIM(_xlfn.TEXTSPLIT(_xlfn.XLOOKUP(J174,techniques!$A$2:$A$608,techniques!$B$2:$B$608),":")),"")</f>
        <v/>
      </c>
      <c r="L174" s="28"/>
      <c r="M174" s="28" t="str">
        <f t="shared" si="9"/>
        <v/>
      </c>
      <c r="Q174" s="28"/>
      <c r="R174" s="28" t="str" cm="1">
        <f t="array" ref="R174">IFERROR(TRIM(_xlfn.TEXTSPLIT(_xlfn.XLOOKUP(Q174,techniques!$A$2:$A$608,techniques!$B$2:$B$608),":")),"")</f>
        <v/>
      </c>
      <c r="S174" s="28"/>
      <c r="T174" s="28" t="str">
        <f t="shared" si="10"/>
        <v/>
      </c>
      <c r="V174" s="1">
        <f t="shared" si="11"/>
        <v>0</v>
      </c>
    </row>
    <row r="175" spans="5:22" outlineLevel="1" x14ac:dyDescent="0.45">
      <c r="E175" s="28"/>
      <c r="F175" s="28" t="str" cm="1">
        <f t="array" ref="F175">IFERROR(TRIM(_xlfn.TEXTSPLIT(_xlfn.XLOOKUP(E175,techniques!$A$2:$A$608,techniques!$B$2:$B$608),":")),"")</f>
        <v/>
      </c>
      <c r="G175" s="28"/>
      <c r="H175" s="28" t="str">
        <f t="shared" si="8"/>
        <v/>
      </c>
      <c r="J175" s="28"/>
      <c r="K175" s="28" t="str" cm="1">
        <f t="array" ref="K175">IFERROR(TRIM(_xlfn.TEXTSPLIT(_xlfn.XLOOKUP(J175,techniques!$A$2:$A$608,techniques!$B$2:$B$608),":")),"")</f>
        <v/>
      </c>
      <c r="L175" s="28"/>
      <c r="M175" s="28" t="str">
        <f t="shared" si="9"/>
        <v/>
      </c>
      <c r="Q175" s="28"/>
      <c r="R175" s="28" t="str" cm="1">
        <f t="array" ref="R175">IFERROR(TRIM(_xlfn.TEXTSPLIT(_xlfn.XLOOKUP(Q175,techniques!$A$2:$A$608,techniques!$B$2:$B$608),":")),"")</f>
        <v/>
      </c>
      <c r="S175" s="28"/>
      <c r="T175" s="28" t="str">
        <f t="shared" si="10"/>
        <v/>
      </c>
      <c r="V175" s="1">
        <f t="shared" si="11"/>
        <v>0</v>
      </c>
    </row>
    <row r="176" spans="5:22" outlineLevel="1" x14ac:dyDescent="0.45">
      <c r="E176" s="28"/>
      <c r="F176" s="28" t="str" cm="1">
        <f t="array" ref="F176">IFERROR(TRIM(_xlfn.TEXTSPLIT(_xlfn.XLOOKUP(E176,techniques!$A$2:$A$608,techniques!$B$2:$B$608),":")),"")</f>
        <v/>
      </c>
      <c r="G176" s="28"/>
      <c r="H176" s="28" t="str">
        <f t="shared" si="8"/>
        <v/>
      </c>
      <c r="J176" s="28"/>
      <c r="K176" s="28" t="str" cm="1">
        <f t="array" ref="K176">IFERROR(TRIM(_xlfn.TEXTSPLIT(_xlfn.XLOOKUP(J176,techniques!$A$2:$A$608,techniques!$B$2:$B$608),":")),"")</f>
        <v/>
      </c>
      <c r="L176" s="28"/>
      <c r="M176" s="28" t="str">
        <f t="shared" si="9"/>
        <v/>
      </c>
      <c r="Q176" s="28"/>
      <c r="R176" s="28" t="str" cm="1">
        <f t="array" ref="R176">IFERROR(TRIM(_xlfn.TEXTSPLIT(_xlfn.XLOOKUP(Q176,techniques!$A$2:$A$608,techniques!$B$2:$B$608),":")),"")</f>
        <v/>
      </c>
      <c r="S176" s="28"/>
      <c r="T176" s="28" t="str">
        <f t="shared" si="10"/>
        <v/>
      </c>
      <c r="V176" s="1">
        <f t="shared" si="11"/>
        <v>0</v>
      </c>
    </row>
    <row r="177" spans="5:22" outlineLevel="1" x14ac:dyDescent="0.45">
      <c r="E177" s="28"/>
      <c r="F177" s="28" t="str" cm="1">
        <f t="array" ref="F177">IFERROR(TRIM(_xlfn.TEXTSPLIT(_xlfn.XLOOKUP(E177,techniques!$A$2:$A$608,techniques!$B$2:$B$608),":")),"")</f>
        <v/>
      </c>
      <c r="G177" s="28"/>
      <c r="H177" s="28" t="str">
        <f t="shared" si="8"/>
        <v/>
      </c>
      <c r="J177" s="28"/>
      <c r="K177" s="28" t="str" cm="1">
        <f t="array" ref="K177">IFERROR(TRIM(_xlfn.TEXTSPLIT(_xlfn.XLOOKUP(J177,techniques!$A$2:$A$608,techniques!$B$2:$B$608),":")),"")</f>
        <v/>
      </c>
      <c r="L177" s="28"/>
      <c r="M177" s="28" t="str">
        <f t="shared" si="9"/>
        <v/>
      </c>
      <c r="Q177" s="28"/>
      <c r="R177" s="28" t="str" cm="1">
        <f t="array" ref="R177">IFERROR(TRIM(_xlfn.TEXTSPLIT(_xlfn.XLOOKUP(Q177,techniques!$A$2:$A$608,techniques!$B$2:$B$608),":")),"")</f>
        <v/>
      </c>
      <c r="S177" s="28"/>
      <c r="T177" s="28" t="str">
        <f t="shared" si="10"/>
        <v/>
      </c>
      <c r="V177" s="1">
        <f t="shared" si="11"/>
        <v>0</v>
      </c>
    </row>
    <row r="178" spans="5:22" outlineLevel="1" x14ac:dyDescent="0.45">
      <c r="E178" s="28"/>
      <c r="F178" s="28" t="str" cm="1">
        <f t="array" ref="F178">IFERROR(TRIM(_xlfn.TEXTSPLIT(_xlfn.XLOOKUP(E178,techniques!$A$2:$A$608,techniques!$B$2:$B$608),":")),"")</f>
        <v/>
      </c>
      <c r="G178" s="28"/>
      <c r="H178" s="28" t="str">
        <f t="shared" si="8"/>
        <v/>
      </c>
      <c r="J178" s="28"/>
      <c r="K178" s="28" t="str" cm="1">
        <f t="array" ref="K178">IFERROR(TRIM(_xlfn.TEXTSPLIT(_xlfn.XLOOKUP(J178,techniques!$A$2:$A$608,techniques!$B$2:$B$608),":")),"")</f>
        <v/>
      </c>
      <c r="L178" s="28"/>
      <c r="M178" s="28" t="str">
        <f t="shared" si="9"/>
        <v/>
      </c>
      <c r="Q178" s="28"/>
      <c r="R178" s="28" t="str" cm="1">
        <f t="array" ref="R178">IFERROR(TRIM(_xlfn.TEXTSPLIT(_xlfn.XLOOKUP(Q178,techniques!$A$2:$A$608,techniques!$B$2:$B$608),":")),"")</f>
        <v/>
      </c>
      <c r="S178" s="28"/>
      <c r="T178" s="28" t="str">
        <f t="shared" si="10"/>
        <v/>
      </c>
      <c r="V178" s="1">
        <f t="shared" si="11"/>
        <v>0</v>
      </c>
    </row>
    <row r="179" spans="5:22" outlineLevel="1" x14ac:dyDescent="0.45">
      <c r="E179" s="28"/>
      <c r="F179" s="28" t="str" cm="1">
        <f t="array" ref="F179">IFERROR(TRIM(_xlfn.TEXTSPLIT(_xlfn.XLOOKUP(E179,techniques!$A$2:$A$608,techniques!$B$2:$B$608),":")),"")</f>
        <v/>
      </c>
      <c r="G179" s="28"/>
      <c r="H179" s="28" t="str">
        <f t="shared" si="8"/>
        <v/>
      </c>
      <c r="J179" s="28"/>
      <c r="K179" s="28" t="str" cm="1">
        <f t="array" ref="K179">IFERROR(TRIM(_xlfn.TEXTSPLIT(_xlfn.XLOOKUP(J179,techniques!$A$2:$A$608,techniques!$B$2:$B$608),":")),"")</f>
        <v/>
      </c>
      <c r="L179" s="28"/>
      <c r="M179" s="28" t="str">
        <f t="shared" si="9"/>
        <v/>
      </c>
      <c r="Q179" s="28"/>
      <c r="R179" s="28" t="str" cm="1">
        <f t="array" ref="R179">IFERROR(TRIM(_xlfn.TEXTSPLIT(_xlfn.XLOOKUP(Q179,techniques!$A$2:$A$608,techniques!$B$2:$B$608),":")),"")</f>
        <v/>
      </c>
      <c r="S179" s="28"/>
      <c r="T179" s="28" t="str">
        <f t="shared" si="10"/>
        <v/>
      </c>
      <c r="V179" s="1">
        <f t="shared" si="11"/>
        <v>0</v>
      </c>
    </row>
    <row r="180" spans="5:22" outlineLevel="1" x14ac:dyDescent="0.45">
      <c r="E180" s="28"/>
      <c r="F180" s="28" t="str" cm="1">
        <f t="array" ref="F180">IFERROR(TRIM(_xlfn.TEXTSPLIT(_xlfn.XLOOKUP(E180,techniques!$A$2:$A$608,techniques!$B$2:$B$608),":")),"")</f>
        <v/>
      </c>
      <c r="G180" s="28"/>
      <c r="H180" s="28" t="str">
        <f t="shared" si="8"/>
        <v/>
      </c>
      <c r="J180" s="28"/>
      <c r="K180" s="28" t="str" cm="1">
        <f t="array" ref="K180">IFERROR(TRIM(_xlfn.TEXTSPLIT(_xlfn.XLOOKUP(J180,techniques!$A$2:$A$608,techniques!$B$2:$B$608),":")),"")</f>
        <v/>
      </c>
      <c r="L180" s="28"/>
      <c r="M180" s="28" t="str">
        <f t="shared" si="9"/>
        <v/>
      </c>
      <c r="Q180" s="28"/>
      <c r="R180" s="28" t="str" cm="1">
        <f t="array" ref="R180">IFERROR(TRIM(_xlfn.TEXTSPLIT(_xlfn.XLOOKUP(Q180,techniques!$A$2:$A$608,techniques!$B$2:$B$608),":")),"")</f>
        <v/>
      </c>
      <c r="S180" s="28"/>
      <c r="T180" s="28" t="str">
        <f t="shared" si="10"/>
        <v/>
      </c>
      <c r="V180" s="1">
        <f t="shared" si="11"/>
        <v>0</v>
      </c>
    </row>
    <row r="181" spans="5:22" outlineLevel="1" x14ac:dyDescent="0.45">
      <c r="E181" s="28"/>
      <c r="F181" s="28" t="str" cm="1">
        <f t="array" ref="F181">IFERROR(TRIM(_xlfn.TEXTSPLIT(_xlfn.XLOOKUP(E181,techniques!$A$2:$A$608,techniques!$B$2:$B$608),":")),"")</f>
        <v/>
      </c>
      <c r="G181" s="28"/>
      <c r="H181" s="28" t="str">
        <f t="shared" si="8"/>
        <v/>
      </c>
      <c r="J181" s="28"/>
      <c r="K181" s="28" t="str" cm="1">
        <f t="array" ref="K181">IFERROR(TRIM(_xlfn.TEXTSPLIT(_xlfn.XLOOKUP(J181,techniques!$A$2:$A$608,techniques!$B$2:$B$608),":")),"")</f>
        <v/>
      </c>
      <c r="L181" s="28"/>
      <c r="M181" s="28" t="str">
        <f t="shared" si="9"/>
        <v/>
      </c>
      <c r="Q181" s="28"/>
      <c r="R181" s="28" t="str" cm="1">
        <f t="array" ref="R181">IFERROR(TRIM(_xlfn.TEXTSPLIT(_xlfn.XLOOKUP(Q181,techniques!$A$2:$A$608,techniques!$B$2:$B$608),":")),"")</f>
        <v/>
      </c>
      <c r="S181" s="28"/>
      <c r="T181" s="28" t="str">
        <f t="shared" si="10"/>
        <v/>
      </c>
      <c r="V181" s="1">
        <f t="shared" si="11"/>
        <v>0</v>
      </c>
    </row>
    <row r="182" spans="5:22" outlineLevel="1" x14ac:dyDescent="0.45">
      <c r="E182" s="28"/>
      <c r="F182" s="28" t="str" cm="1">
        <f t="array" ref="F182">IFERROR(TRIM(_xlfn.TEXTSPLIT(_xlfn.XLOOKUP(E182,techniques!$A$2:$A$608,techniques!$B$2:$B$608),":")),"")</f>
        <v/>
      </c>
      <c r="G182" s="28"/>
      <c r="H182" s="28" t="str">
        <f t="shared" si="8"/>
        <v/>
      </c>
      <c r="J182" s="28"/>
      <c r="K182" s="28" t="str" cm="1">
        <f t="array" ref="K182">IFERROR(TRIM(_xlfn.TEXTSPLIT(_xlfn.XLOOKUP(J182,techniques!$A$2:$A$608,techniques!$B$2:$B$608),":")),"")</f>
        <v/>
      </c>
      <c r="L182" s="28"/>
      <c r="M182" s="28" t="str">
        <f t="shared" si="9"/>
        <v/>
      </c>
      <c r="Q182" s="28"/>
      <c r="R182" s="28" t="str" cm="1">
        <f t="array" ref="R182">IFERROR(TRIM(_xlfn.TEXTSPLIT(_xlfn.XLOOKUP(Q182,techniques!$A$2:$A$608,techniques!$B$2:$B$608),":")),"")</f>
        <v/>
      </c>
      <c r="S182" s="28"/>
      <c r="T182" s="28" t="str">
        <f t="shared" si="10"/>
        <v/>
      </c>
      <c r="V182" s="1">
        <f t="shared" si="11"/>
        <v>0</v>
      </c>
    </row>
    <row r="183" spans="5:22" outlineLevel="1" x14ac:dyDescent="0.45">
      <c r="E183" s="28"/>
      <c r="F183" s="28" t="str" cm="1">
        <f t="array" ref="F183">IFERROR(TRIM(_xlfn.TEXTSPLIT(_xlfn.XLOOKUP(E183,techniques!$A$2:$A$608,techniques!$B$2:$B$608),":")),"")</f>
        <v/>
      </c>
      <c r="G183" s="28"/>
      <c r="H183" s="28" t="str">
        <f t="shared" si="8"/>
        <v/>
      </c>
      <c r="J183" s="28"/>
      <c r="K183" s="28" t="str" cm="1">
        <f t="array" ref="K183">IFERROR(TRIM(_xlfn.TEXTSPLIT(_xlfn.XLOOKUP(J183,techniques!$A$2:$A$608,techniques!$B$2:$B$608),":")),"")</f>
        <v/>
      </c>
      <c r="L183" s="28"/>
      <c r="M183" s="28" t="str">
        <f t="shared" si="9"/>
        <v/>
      </c>
      <c r="Q183" s="28"/>
      <c r="R183" s="28" t="str" cm="1">
        <f t="array" ref="R183">IFERROR(TRIM(_xlfn.TEXTSPLIT(_xlfn.XLOOKUP(Q183,techniques!$A$2:$A$608,techniques!$B$2:$B$608),":")),"")</f>
        <v/>
      </c>
      <c r="S183" s="28"/>
      <c r="T183" s="28" t="str">
        <f t="shared" si="10"/>
        <v/>
      </c>
      <c r="V183" s="1">
        <f t="shared" si="11"/>
        <v>0</v>
      </c>
    </row>
    <row r="184" spans="5:22" outlineLevel="1" x14ac:dyDescent="0.45">
      <c r="E184" s="28"/>
      <c r="F184" s="28" t="str" cm="1">
        <f t="array" ref="F184">IFERROR(TRIM(_xlfn.TEXTSPLIT(_xlfn.XLOOKUP(E184,techniques!$A$2:$A$608,techniques!$B$2:$B$608),":")),"")</f>
        <v/>
      </c>
      <c r="G184" s="28"/>
      <c r="H184" s="28" t="str">
        <f t="shared" si="8"/>
        <v/>
      </c>
      <c r="J184" s="28"/>
      <c r="K184" s="28" t="str" cm="1">
        <f t="array" ref="K184">IFERROR(TRIM(_xlfn.TEXTSPLIT(_xlfn.XLOOKUP(J184,techniques!$A$2:$A$608,techniques!$B$2:$B$608),":")),"")</f>
        <v/>
      </c>
      <c r="L184" s="28"/>
      <c r="M184" s="28" t="str">
        <f t="shared" si="9"/>
        <v/>
      </c>
      <c r="Q184" s="28"/>
      <c r="R184" s="28" t="str" cm="1">
        <f t="array" ref="R184">IFERROR(TRIM(_xlfn.TEXTSPLIT(_xlfn.XLOOKUP(Q184,techniques!$A$2:$A$608,techniques!$B$2:$B$608),":")),"")</f>
        <v/>
      </c>
      <c r="S184" s="28"/>
      <c r="T184" s="28" t="str">
        <f t="shared" si="10"/>
        <v/>
      </c>
      <c r="V184" s="1">
        <f t="shared" si="11"/>
        <v>0</v>
      </c>
    </row>
    <row r="185" spans="5:22" outlineLevel="1" x14ac:dyDescent="0.45">
      <c r="E185" s="28"/>
      <c r="F185" s="28" t="str" cm="1">
        <f t="array" ref="F185">IFERROR(TRIM(_xlfn.TEXTSPLIT(_xlfn.XLOOKUP(E185,techniques!$A$2:$A$608,techniques!$B$2:$B$608),":")),"")</f>
        <v/>
      </c>
      <c r="G185" s="28"/>
      <c r="H185" s="28" t="str">
        <f t="shared" si="8"/>
        <v/>
      </c>
      <c r="J185" s="28"/>
      <c r="K185" s="28" t="str" cm="1">
        <f t="array" ref="K185">IFERROR(TRIM(_xlfn.TEXTSPLIT(_xlfn.XLOOKUP(J185,techniques!$A$2:$A$608,techniques!$B$2:$B$608),":")),"")</f>
        <v/>
      </c>
      <c r="L185" s="28"/>
      <c r="M185" s="28" t="str">
        <f t="shared" si="9"/>
        <v/>
      </c>
      <c r="Q185" s="28"/>
      <c r="R185" s="28" t="str" cm="1">
        <f t="array" ref="R185">IFERROR(TRIM(_xlfn.TEXTSPLIT(_xlfn.XLOOKUP(Q185,techniques!$A$2:$A$608,techniques!$B$2:$B$608),":")),"")</f>
        <v/>
      </c>
      <c r="S185" s="28"/>
      <c r="T185" s="28" t="str">
        <f t="shared" si="10"/>
        <v/>
      </c>
      <c r="V185" s="1">
        <f t="shared" si="11"/>
        <v>0</v>
      </c>
    </row>
    <row r="186" spans="5:22" outlineLevel="1" x14ac:dyDescent="0.45">
      <c r="E186" s="28"/>
      <c r="F186" s="28" t="str" cm="1">
        <f t="array" ref="F186">IFERROR(TRIM(_xlfn.TEXTSPLIT(_xlfn.XLOOKUP(E186,techniques!$A$2:$A$608,techniques!$B$2:$B$608),":")),"")</f>
        <v/>
      </c>
      <c r="G186" s="28"/>
      <c r="H186" s="28" t="str">
        <f t="shared" si="8"/>
        <v/>
      </c>
      <c r="J186" s="28"/>
      <c r="K186" s="28" t="str" cm="1">
        <f t="array" ref="K186">IFERROR(TRIM(_xlfn.TEXTSPLIT(_xlfn.XLOOKUP(J186,techniques!$A$2:$A$608,techniques!$B$2:$B$608),":")),"")</f>
        <v/>
      </c>
      <c r="L186" s="28"/>
      <c r="M186" s="28" t="str">
        <f t="shared" si="9"/>
        <v/>
      </c>
      <c r="Q186" s="28"/>
      <c r="R186" s="28" t="str" cm="1">
        <f t="array" ref="R186">IFERROR(TRIM(_xlfn.TEXTSPLIT(_xlfn.XLOOKUP(Q186,techniques!$A$2:$A$608,techniques!$B$2:$B$608),":")),"")</f>
        <v/>
      </c>
      <c r="S186" s="28"/>
      <c r="T186" s="28" t="str">
        <f t="shared" si="10"/>
        <v/>
      </c>
      <c r="V186" s="1">
        <f t="shared" si="11"/>
        <v>0</v>
      </c>
    </row>
    <row r="187" spans="5:22" outlineLevel="1" x14ac:dyDescent="0.45">
      <c r="E187" s="28"/>
      <c r="F187" s="28" t="str" cm="1">
        <f t="array" ref="F187">IFERROR(TRIM(_xlfn.TEXTSPLIT(_xlfn.XLOOKUP(E187,techniques!$A$2:$A$608,techniques!$B$2:$B$608),":")),"")</f>
        <v/>
      </c>
      <c r="G187" s="28"/>
      <c r="H187" s="28" t="str">
        <f t="shared" si="8"/>
        <v/>
      </c>
      <c r="J187" s="28"/>
      <c r="K187" s="28" t="str" cm="1">
        <f t="array" ref="K187">IFERROR(TRIM(_xlfn.TEXTSPLIT(_xlfn.XLOOKUP(J187,techniques!$A$2:$A$608,techniques!$B$2:$B$608),":")),"")</f>
        <v/>
      </c>
      <c r="L187" s="28"/>
      <c r="M187" s="28" t="str">
        <f t="shared" si="9"/>
        <v/>
      </c>
      <c r="Q187" s="28"/>
      <c r="R187" s="28" t="str" cm="1">
        <f t="array" ref="R187">IFERROR(TRIM(_xlfn.TEXTSPLIT(_xlfn.XLOOKUP(Q187,techniques!$A$2:$A$608,techniques!$B$2:$B$608),":")),"")</f>
        <v/>
      </c>
      <c r="S187" s="28"/>
      <c r="T187" s="28" t="str">
        <f t="shared" si="10"/>
        <v/>
      </c>
      <c r="V187" s="1">
        <f t="shared" si="11"/>
        <v>0</v>
      </c>
    </row>
    <row r="188" spans="5:22" outlineLevel="1" x14ac:dyDescent="0.45">
      <c r="E188" s="28"/>
      <c r="F188" s="28" t="str" cm="1">
        <f t="array" ref="F188">IFERROR(TRIM(_xlfn.TEXTSPLIT(_xlfn.XLOOKUP(E188,techniques!$A$2:$A$608,techniques!$B$2:$B$608),":")),"")</f>
        <v/>
      </c>
      <c r="G188" s="28"/>
      <c r="H188" s="28" t="str">
        <f t="shared" si="8"/>
        <v/>
      </c>
      <c r="J188" s="28"/>
      <c r="K188" s="28" t="str" cm="1">
        <f t="array" ref="K188">IFERROR(TRIM(_xlfn.TEXTSPLIT(_xlfn.XLOOKUP(J188,techniques!$A$2:$A$608,techniques!$B$2:$B$608),":")),"")</f>
        <v/>
      </c>
      <c r="L188" s="28"/>
      <c r="M188" s="28" t="str">
        <f t="shared" si="9"/>
        <v/>
      </c>
      <c r="Q188" s="28"/>
      <c r="R188" s="28" t="str" cm="1">
        <f t="array" ref="R188">IFERROR(TRIM(_xlfn.TEXTSPLIT(_xlfn.XLOOKUP(Q188,techniques!$A$2:$A$608,techniques!$B$2:$B$608),":")),"")</f>
        <v/>
      </c>
      <c r="S188" s="28"/>
      <c r="T188" s="28" t="str">
        <f t="shared" si="10"/>
        <v/>
      </c>
      <c r="V188" s="1">
        <f t="shared" si="11"/>
        <v>0</v>
      </c>
    </row>
    <row r="189" spans="5:22" outlineLevel="1" x14ac:dyDescent="0.45">
      <c r="E189" s="28"/>
      <c r="F189" s="28" t="str" cm="1">
        <f t="array" ref="F189">IFERROR(TRIM(_xlfn.TEXTSPLIT(_xlfn.XLOOKUP(E189,techniques!$A$2:$A$608,techniques!$B$2:$B$608),":")),"")</f>
        <v/>
      </c>
      <c r="G189" s="28"/>
      <c r="H189" s="28" t="str">
        <f t="shared" si="8"/>
        <v/>
      </c>
      <c r="J189" s="28"/>
      <c r="K189" s="28" t="str" cm="1">
        <f t="array" ref="K189">IFERROR(TRIM(_xlfn.TEXTSPLIT(_xlfn.XLOOKUP(J189,techniques!$A$2:$A$608,techniques!$B$2:$B$608),":")),"")</f>
        <v/>
      </c>
      <c r="L189" s="28"/>
      <c r="M189" s="28" t="str">
        <f t="shared" si="9"/>
        <v/>
      </c>
      <c r="Q189" s="28"/>
      <c r="R189" s="28" t="str" cm="1">
        <f t="array" ref="R189">IFERROR(TRIM(_xlfn.TEXTSPLIT(_xlfn.XLOOKUP(Q189,techniques!$A$2:$A$608,techniques!$B$2:$B$608),":")),"")</f>
        <v/>
      </c>
      <c r="S189" s="28"/>
      <c r="T189" s="28" t="str">
        <f t="shared" si="10"/>
        <v/>
      </c>
      <c r="V189" s="1">
        <f t="shared" si="11"/>
        <v>0</v>
      </c>
    </row>
    <row r="190" spans="5:22" outlineLevel="1" x14ac:dyDescent="0.45">
      <c r="E190" s="28"/>
      <c r="F190" s="28" t="str" cm="1">
        <f t="array" ref="F190">IFERROR(TRIM(_xlfn.TEXTSPLIT(_xlfn.XLOOKUP(E190,techniques!$A$2:$A$608,techniques!$B$2:$B$608),":")),"")</f>
        <v/>
      </c>
      <c r="G190" s="28"/>
      <c r="H190" s="28" t="str">
        <f t="shared" si="8"/>
        <v/>
      </c>
      <c r="J190" s="28"/>
      <c r="K190" s="28" t="str" cm="1">
        <f t="array" ref="K190">IFERROR(TRIM(_xlfn.TEXTSPLIT(_xlfn.XLOOKUP(J190,techniques!$A$2:$A$608,techniques!$B$2:$B$608),":")),"")</f>
        <v/>
      </c>
      <c r="L190" s="28"/>
      <c r="M190" s="28" t="str">
        <f t="shared" si="9"/>
        <v/>
      </c>
      <c r="Q190" s="28"/>
      <c r="R190" s="28" t="str" cm="1">
        <f t="array" ref="R190">IFERROR(TRIM(_xlfn.TEXTSPLIT(_xlfn.XLOOKUP(Q190,techniques!$A$2:$A$608,techniques!$B$2:$B$608),":")),"")</f>
        <v/>
      </c>
      <c r="S190" s="28"/>
      <c r="T190" s="28" t="str">
        <f t="shared" si="10"/>
        <v/>
      </c>
      <c r="V190" s="1">
        <f t="shared" si="11"/>
        <v>0</v>
      </c>
    </row>
    <row r="191" spans="5:22" outlineLevel="1" x14ac:dyDescent="0.45">
      <c r="E191" s="28"/>
      <c r="F191" s="28" t="str" cm="1">
        <f t="array" ref="F191">IFERROR(TRIM(_xlfn.TEXTSPLIT(_xlfn.XLOOKUP(E191,techniques!$A$2:$A$608,techniques!$B$2:$B$608),":")),"")</f>
        <v/>
      </c>
      <c r="G191" s="28"/>
      <c r="H191" s="28" t="str">
        <f t="shared" si="8"/>
        <v/>
      </c>
      <c r="J191" s="28"/>
      <c r="K191" s="28" t="str" cm="1">
        <f t="array" ref="K191">IFERROR(TRIM(_xlfn.TEXTSPLIT(_xlfn.XLOOKUP(J191,techniques!$A$2:$A$608,techniques!$B$2:$B$608),":")),"")</f>
        <v/>
      </c>
      <c r="L191" s="28"/>
      <c r="M191" s="28" t="str">
        <f t="shared" si="9"/>
        <v/>
      </c>
      <c r="Q191" s="28"/>
      <c r="R191" s="28" t="str" cm="1">
        <f t="array" ref="R191">IFERROR(TRIM(_xlfn.TEXTSPLIT(_xlfn.XLOOKUP(Q191,techniques!$A$2:$A$608,techniques!$B$2:$B$608),":")),"")</f>
        <v/>
      </c>
      <c r="S191" s="28"/>
      <c r="T191" s="28" t="str">
        <f t="shared" si="10"/>
        <v/>
      </c>
      <c r="V191" s="1">
        <f t="shared" si="11"/>
        <v>0</v>
      </c>
    </row>
    <row r="192" spans="5:22" outlineLevel="1" x14ac:dyDescent="0.45">
      <c r="E192" s="28"/>
      <c r="F192" s="28" t="str" cm="1">
        <f t="array" ref="F192">IFERROR(TRIM(_xlfn.TEXTSPLIT(_xlfn.XLOOKUP(E192,techniques!$A$2:$A$608,techniques!$B$2:$B$608),":")),"")</f>
        <v/>
      </c>
      <c r="G192" s="28"/>
      <c r="H192" s="28" t="str">
        <f t="shared" si="8"/>
        <v/>
      </c>
      <c r="J192" s="28"/>
      <c r="K192" s="28" t="str" cm="1">
        <f t="array" ref="K192">IFERROR(TRIM(_xlfn.TEXTSPLIT(_xlfn.XLOOKUP(J192,techniques!$A$2:$A$608,techniques!$B$2:$B$608),":")),"")</f>
        <v/>
      </c>
      <c r="L192" s="28"/>
      <c r="M192" s="28" t="str">
        <f t="shared" si="9"/>
        <v/>
      </c>
      <c r="Q192" s="28"/>
      <c r="R192" s="28" t="str" cm="1">
        <f t="array" ref="R192">IFERROR(TRIM(_xlfn.TEXTSPLIT(_xlfn.XLOOKUP(Q192,techniques!$A$2:$A$608,techniques!$B$2:$B$608),":")),"")</f>
        <v/>
      </c>
      <c r="S192" s="28"/>
      <c r="T192" s="28" t="str">
        <f t="shared" si="10"/>
        <v/>
      </c>
      <c r="V192" s="1">
        <f t="shared" si="11"/>
        <v>0</v>
      </c>
    </row>
    <row r="193" spans="5:22" outlineLevel="1" x14ac:dyDescent="0.45">
      <c r="E193" s="28"/>
      <c r="F193" s="28" t="str" cm="1">
        <f t="array" ref="F193">IFERROR(TRIM(_xlfn.TEXTSPLIT(_xlfn.XLOOKUP(E193,techniques!$A$2:$A$608,techniques!$B$2:$B$608),":")),"")</f>
        <v/>
      </c>
      <c r="G193" s="28"/>
      <c r="H193" s="28" t="str">
        <f t="shared" si="8"/>
        <v/>
      </c>
      <c r="J193" s="28"/>
      <c r="K193" s="28" t="str" cm="1">
        <f t="array" ref="K193">IFERROR(TRIM(_xlfn.TEXTSPLIT(_xlfn.XLOOKUP(J193,techniques!$A$2:$A$608,techniques!$B$2:$B$608),":")),"")</f>
        <v/>
      </c>
      <c r="L193" s="28"/>
      <c r="M193" s="28" t="str">
        <f t="shared" si="9"/>
        <v/>
      </c>
      <c r="Q193" s="28"/>
      <c r="R193" s="28" t="str" cm="1">
        <f t="array" ref="R193">IFERROR(TRIM(_xlfn.TEXTSPLIT(_xlfn.XLOOKUP(Q193,techniques!$A$2:$A$608,techniques!$B$2:$B$608),":")),"")</f>
        <v/>
      </c>
      <c r="S193" s="28"/>
      <c r="T193" s="28" t="str">
        <f t="shared" si="10"/>
        <v/>
      </c>
      <c r="V193" s="1">
        <f t="shared" si="11"/>
        <v>0</v>
      </c>
    </row>
    <row r="194" spans="5:22" outlineLevel="1" x14ac:dyDescent="0.45">
      <c r="E194" s="28"/>
      <c r="F194" s="28" t="str" cm="1">
        <f t="array" ref="F194">IFERROR(TRIM(_xlfn.TEXTSPLIT(_xlfn.XLOOKUP(E194,techniques!$A$2:$A$608,techniques!$B$2:$B$608),":")),"")</f>
        <v/>
      </c>
      <c r="G194" s="28"/>
      <c r="H194" s="28" t="str">
        <f t="shared" si="8"/>
        <v/>
      </c>
      <c r="J194" s="28"/>
      <c r="K194" s="28" t="str" cm="1">
        <f t="array" ref="K194">IFERROR(TRIM(_xlfn.TEXTSPLIT(_xlfn.XLOOKUP(J194,techniques!$A$2:$A$608,techniques!$B$2:$B$608),":")),"")</f>
        <v/>
      </c>
      <c r="L194" s="28"/>
      <c r="M194" s="28" t="str">
        <f t="shared" si="9"/>
        <v/>
      </c>
      <c r="Q194" s="28"/>
      <c r="R194" s="28" t="str" cm="1">
        <f t="array" ref="R194">IFERROR(TRIM(_xlfn.TEXTSPLIT(_xlfn.XLOOKUP(Q194,techniques!$A$2:$A$608,techniques!$B$2:$B$608),":")),"")</f>
        <v/>
      </c>
      <c r="S194" s="28"/>
      <c r="T194" s="28" t="str">
        <f t="shared" si="10"/>
        <v/>
      </c>
      <c r="V194" s="1">
        <f t="shared" si="11"/>
        <v>0</v>
      </c>
    </row>
    <row r="195" spans="5:22" outlineLevel="1" x14ac:dyDescent="0.45">
      <c r="E195" s="28"/>
      <c r="F195" s="28" t="str" cm="1">
        <f t="array" ref="F195">IFERROR(TRIM(_xlfn.TEXTSPLIT(_xlfn.XLOOKUP(E195,techniques!$A$2:$A$608,techniques!$B$2:$B$608),":")),"")</f>
        <v/>
      </c>
      <c r="G195" s="28"/>
      <c r="H195" s="28" t="str">
        <f t="shared" si="8"/>
        <v/>
      </c>
      <c r="J195" s="28"/>
      <c r="K195" s="28" t="str" cm="1">
        <f t="array" ref="K195">IFERROR(TRIM(_xlfn.TEXTSPLIT(_xlfn.XLOOKUP(J195,techniques!$A$2:$A$608,techniques!$B$2:$B$608),":")),"")</f>
        <v/>
      </c>
      <c r="L195" s="28"/>
      <c r="M195" s="28" t="str">
        <f t="shared" si="9"/>
        <v/>
      </c>
      <c r="Q195" s="28"/>
      <c r="R195" s="28" t="str" cm="1">
        <f t="array" ref="R195">IFERROR(TRIM(_xlfn.TEXTSPLIT(_xlfn.XLOOKUP(Q195,techniques!$A$2:$A$608,techniques!$B$2:$B$608),":")),"")</f>
        <v/>
      </c>
      <c r="S195" s="28"/>
      <c r="T195" s="28" t="str">
        <f t="shared" si="10"/>
        <v/>
      </c>
      <c r="V195" s="1">
        <f t="shared" si="11"/>
        <v>0</v>
      </c>
    </row>
    <row r="196" spans="5:22" outlineLevel="1" x14ac:dyDescent="0.45">
      <c r="E196" s="28"/>
      <c r="F196" s="28" t="str" cm="1">
        <f t="array" ref="F196">IFERROR(TRIM(_xlfn.TEXTSPLIT(_xlfn.XLOOKUP(E196,techniques!$A$2:$A$608,techniques!$B$2:$B$608),":")),"")</f>
        <v/>
      </c>
      <c r="G196" s="28"/>
      <c r="H196" s="28" t="str">
        <f t="shared" si="8"/>
        <v/>
      </c>
      <c r="J196" s="28"/>
      <c r="K196" s="28" t="str" cm="1">
        <f t="array" ref="K196">IFERROR(TRIM(_xlfn.TEXTSPLIT(_xlfn.XLOOKUP(J196,techniques!$A$2:$A$608,techniques!$B$2:$B$608),":")),"")</f>
        <v/>
      </c>
      <c r="L196" s="28"/>
      <c r="M196" s="28" t="str">
        <f t="shared" si="9"/>
        <v/>
      </c>
      <c r="Q196" s="28"/>
      <c r="R196" s="28" t="str" cm="1">
        <f t="array" ref="R196">IFERROR(TRIM(_xlfn.TEXTSPLIT(_xlfn.XLOOKUP(Q196,techniques!$A$2:$A$608,techniques!$B$2:$B$608),":")),"")</f>
        <v/>
      </c>
      <c r="S196" s="28"/>
      <c r="T196" s="28" t="str">
        <f t="shared" si="10"/>
        <v/>
      </c>
      <c r="V196" s="1">
        <f t="shared" si="11"/>
        <v>0</v>
      </c>
    </row>
    <row r="197" spans="5:22" outlineLevel="1" x14ac:dyDescent="0.45">
      <c r="E197" s="28"/>
      <c r="F197" s="28" t="str" cm="1">
        <f t="array" ref="F197">IFERROR(TRIM(_xlfn.TEXTSPLIT(_xlfn.XLOOKUP(E197,techniques!$A$2:$A$608,techniques!$B$2:$B$608),":")),"")</f>
        <v/>
      </c>
      <c r="G197" s="28"/>
      <c r="H197" s="28" t="str">
        <f t="shared" si="8"/>
        <v/>
      </c>
      <c r="J197" s="28"/>
      <c r="K197" s="28" t="str" cm="1">
        <f t="array" ref="K197">IFERROR(TRIM(_xlfn.TEXTSPLIT(_xlfn.XLOOKUP(J197,techniques!$A$2:$A$608,techniques!$B$2:$B$608),":")),"")</f>
        <v/>
      </c>
      <c r="L197" s="28"/>
      <c r="M197" s="28" t="str">
        <f t="shared" si="9"/>
        <v/>
      </c>
      <c r="Q197" s="28"/>
      <c r="R197" s="28" t="str" cm="1">
        <f t="array" ref="R197">IFERROR(TRIM(_xlfn.TEXTSPLIT(_xlfn.XLOOKUP(Q197,techniques!$A$2:$A$608,techniques!$B$2:$B$608),":")),"")</f>
        <v/>
      </c>
      <c r="S197" s="28"/>
      <c r="T197" s="28" t="str">
        <f t="shared" si="10"/>
        <v/>
      </c>
      <c r="V197" s="1">
        <f t="shared" si="11"/>
        <v>0</v>
      </c>
    </row>
    <row r="198" spans="5:22" outlineLevel="1" x14ac:dyDescent="0.45">
      <c r="E198" s="28"/>
      <c r="F198" s="28" t="str" cm="1">
        <f t="array" ref="F198">IFERROR(TRIM(_xlfn.TEXTSPLIT(_xlfn.XLOOKUP(E198,techniques!$A$2:$A$608,techniques!$B$2:$B$608),":")),"")</f>
        <v/>
      </c>
      <c r="G198" s="28"/>
      <c r="H198" s="28" t="str">
        <f t="shared" si="8"/>
        <v/>
      </c>
      <c r="J198" s="28"/>
      <c r="K198" s="28" t="str" cm="1">
        <f t="array" ref="K198">IFERROR(TRIM(_xlfn.TEXTSPLIT(_xlfn.XLOOKUP(J198,techniques!$A$2:$A$608,techniques!$B$2:$B$608),":")),"")</f>
        <v/>
      </c>
      <c r="L198" s="28"/>
      <c r="M198" s="28" t="str">
        <f t="shared" si="9"/>
        <v/>
      </c>
      <c r="Q198" s="28"/>
      <c r="R198" s="28" t="str" cm="1">
        <f t="array" ref="R198">IFERROR(TRIM(_xlfn.TEXTSPLIT(_xlfn.XLOOKUP(Q198,techniques!$A$2:$A$608,techniques!$B$2:$B$608),":")),"")</f>
        <v/>
      </c>
      <c r="S198" s="28"/>
      <c r="T198" s="28" t="str">
        <f t="shared" si="10"/>
        <v/>
      </c>
      <c r="V198" s="1">
        <f t="shared" si="11"/>
        <v>0</v>
      </c>
    </row>
    <row r="199" spans="5:22" outlineLevel="1" x14ac:dyDescent="0.45">
      <c r="E199" s="28"/>
      <c r="F199" s="28" t="str" cm="1">
        <f t="array" ref="F199">IFERROR(TRIM(_xlfn.TEXTSPLIT(_xlfn.XLOOKUP(E199,techniques!$A$2:$A$608,techniques!$B$2:$B$608),":")),"")</f>
        <v/>
      </c>
      <c r="G199" s="28"/>
      <c r="H199" s="28" t="str">
        <f t="shared" si="8"/>
        <v/>
      </c>
      <c r="J199" s="28"/>
      <c r="K199" s="28" t="str" cm="1">
        <f t="array" ref="K199">IFERROR(TRIM(_xlfn.TEXTSPLIT(_xlfn.XLOOKUP(J199,techniques!$A$2:$A$608,techniques!$B$2:$B$608),":")),"")</f>
        <v/>
      </c>
      <c r="L199" s="28"/>
      <c r="M199" s="28" t="str">
        <f t="shared" si="9"/>
        <v/>
      </c>
      <c r="Q199" s="28"/>
      <c r="R199" s="28" t="str" cm="1">
        <f t="array" ref="R199">IFERROR(TRIM(_xlfn.TEXTSPLIT(_xlfn.XLOOKUP(Q199,techniques!$A$2:$A$608,techniques!$B$2:$B$608),":")),"")</f>
        <v/>
      </c>
      <c r="S199" s="28"/>
      <c r="T199" s="28" t="str">
        <f t="shared" si="10"/>
        <v/>
      </c>
      <c r="V199" s="1">
        <f t="shared" si="11"/>
        <v>0</v>
      </c>
    </row>
    <row r="200" spans="5:22" outlineLevel="1" x14ac:dyDescent="0.45">
      <c r="E200" s="28"/>
      <c r="F200" s="28" t="str" cm="1">
        <f t="array" ref="F200">IFERROR(TRIM(_xlfn.TEXTSPLIT(_xlfn.XLOOKUP(E200,techniques!$A$2:$A$608,techniques!$B$2:$B$608),":")),"")</f>
        <v/>
      </c>
      <c r="G200" s="28"/>
      <c r="H200" s="28" t="str">
        <f t="shared" si="8"/>
        <v/>
      </c>
      <c r="J200" s="28"/>
      <c r="K200" s="28" t="str" cm="1">
        <f t="array" ref="K200">IFERROR(TRIM(_xlfn.TEXTSPLIT(_xlfn.XLOOKUP(J200,techniques!$A$2:$A$608,techniques!$B$2:$B$608),":")),"")</f>
        <v/>
      </c>
      <c r="L200" s="28"/>
      <c r="M200" s="28" t="str">
        <f t="shared" si="9"/>
        <v/>
      </c>
      <c r="Q200" s="28"/>
      <c r="R200" s="28" t="str" cm="1">
        <f t="array" ref="R200">IFERROR(TRIM(_xlfn.TEXTSPLIT(_xlfn.XLOOKUP(Q200,techniques!$A$2:$A$608,techniques!$B$2:$B$608),":")),"")</f>
        <v/>
      </c>
      <c r="S200" s="28"/>
      <c r="T200" s="28" t="str">
        <f t="shared" si="10"/>
        <v/>
      </c>
      <c r="V200" s="1">
        <f t="shared" si="11"/>
        <v>0</v>
      </c>
    </row>
    <row r="201" spans="5:22" outlineLevel="1" x14ac:dyDescent="0.45">
      <c r="E201" s="28"/>
      <c r="F201" s="28" t="str" cm="1">
        <f t="array" ref="F201">IFERROR(TRIM(_xlfn.TEXTSPLIT(_xlfn.XLOOKUP(E201,techniques!$A$2:$A$608,techniques!$B$2:$B$608),":")),"")</f>
        <v/>
      </c>
      <c r="G201" s="28"/>
      <c r="H201" s="28" t="str">
        <f t="shared" si="8"/>
        <v/>
      </c>
      <c r="J201" s="28"/>
      <c r="K201" s="28" t="str" cm="1">
        <f t="array" ref="K201">IFERROR(TRIM(_xlfn.TEXTSPLIT(_xlfn.XLOOKUP(J201,techniques!$A$2:$A$608,techniques!$B$2:$B$608),":")),"")</f>
        <v/>
      </c>
      <c r="L201" s="28"/>
      <c r="M201" s="28" t="str">
        <f t="shared" si="9"/>
        <v/>
      </c>
      <c r="Q201" s="28"/>
      <c r="R201" s="28" t="str" cm="1">
        <f t="array" ref="R201">IFERROR(TRIM(_xlfn.TEXTSPLIT(_xlfn.XLOOKUP(Q201,techniques!$A$2:$A$608,techniques!$B$2:$B$608),":")),"")</f>
        <v/>
      </c>
      <c r="S201" s="28"/>
      <c r="T201" s="28" t="str">
        <f t="shared" si="10"/>
        <v/>
      </c>
      <c r="V201" s="1">
        <f t="shared" si="11"/>
        <v>0</v>
      </c>
    </row>
    <row r="202" spans="5:22" outlineLevel="1" x14ac:dyDescent="0.45">
      <c r="E202" s="28"/>
      <c r="F202" s="28" t="str" cm="1">
        <f t="array" ref="F202">IFERROR(TRIM(_xlfn.TEXTSPLIT(_xlfn.XLOOKUP(E202,techniques!$A$2:$A$608,techniques!$B$2:$B$608),":")),"")</f>
        <v/>
      </c>
      <c r="G202" s="28"/>
      <c r="H202" s="28" t="str">
        <f t="shared" si="8"/>
        <v/>
      </c>
      <c r="J202" s="28"/>
      <c r="K202" s="28" t="str" cm="1">
        <f t="array" ref="K202">IFERROR(TRIM(_xlfn.TEXTSPLIT(_xlfn.XLOOKUP(J202,techniques!$A$2:$A$608,techniques!$B$2:$B$608),":")),"")</f>
        <v/>
      </c>
      <c r="L202" s="28"/>
      <c r="M202" s="28" t="str">
        <f t="shared" si="9"/>
        <v/>
      </c>
      <c r="Q202" s="28"/>
      <c r="R202" s="28" t="str" cm="1">
        <f t="array" ref="R202">IFERROR(TRIM(_xlfn.TEXTSPLIT(_xlfn.XLOOKUP(Q202,techniques!$A$2:$A$608,techniques!$B$2:$B$608),":")),"")</f>
        <v/>
      </c>
      <c r="S202" s="28"/>
      <c r="T202" s="28" t="str">
        <f t="shared" si="10"/>
        <v/>
      </c>
      <c r="V202" s="1">
        <f t="shared" si="11"/>
        <v>0</v>
      </c>
    </row>
    <row r="203" spans="5:22" outlineLevel="1" x14ac:dyDescent="0.45">
      <c r="E203" s="28"/>
      <c r="F203" s="28" t="str" cm="1">
        <f t="array" ref="F203">IFERROR(TRIM(_xlfn.TEXTSPLIT(_xlfn.XLOOKUP(E203,techniques!$A$2:$A$608,techniques!$B$2:$B$608),":")),"")</f>
        <v/>
      </c>
      <c r="G203" s="28"/>
      <c r="H203" s="28" t="str">
        <f t="shared" si="8"/>
        <v/>
      </c>
      <c r="J203" s="28"/>
      <c r="K203" s="28" t="str" cm="1">
        <f t="array" ref="K203">IFERROR(TRIM(_xlfn.TEXTSPLIT(_xlfn.XLOOKUP(J203,techniques!$A$2:$A$608,techniques!$B$2:$B$608),":")),"")</f>
        <v/>
      </c>
      <c r="L203" s="28"/>
      <c r="M203" s="28" t="str">
        <f t="shared" si="9"/>
        <v/>
      </c>
      <c r="Q203" s="28"/>
      <c r="R203" s="28" t="str" cm="1">
        <f t="array" ref="R203">IFERROR(TRIM(_xlfn.TEXTSPLIT(_xlfn.XLOOKUP(Q203,techniques!$A$2:$A$608,techniques!$B$2:$B$608),":")),"")</f>
        <v/>
      </c>
      <c r="S203" s="28"/>
      <c r="T203" s="28" t="str">
        <f t="shared" si="10"/>
        <v/>
      </c>
      <c r="V203" s="1">
        <f t="shared" si="11"/>
        <v>0</v>
      </c>
    </row>
    <row r="204" spans="5:22" outlineLevel="1" x14ac:dyDescent="0.45">
      <c r="E204" s="28"/>
      <c r="F204" s="28" t="str" cm="1">
        <f t="array" ref="F204">IFERROR(TRIM(_xlfn.TEXTSPLIT(_xlfn.XLOOKUP(E204,techniques!$A$2:$A$608,techniques!$B$2:$B$608),":")),"")</f>
        <v/>
      </c>
      <c r="G204" s="28"/>
      <c r="H204" s="28" t="str">
        <f t="shared" si="8"/>
        <v/>
      </c>
      <c r="J204" s="28"/>
      <c r="K204" s="28" t="str" cm="1">
        <f t="array" ref="K204">IFERROR(TRIM(_xlfn.TEXTSPLIT(_xlfn.XLOOKUP(J204,techniques!$A$2:$A$608,techniques!$B$2:$B$608),":")),"")</f>
        <v/>
      </c>
      <c r="L204" s="28"/>
      <c r="M204" s="28" t="str">
        <f t="shared" si="9"/>
        <v/>
      </c>
      <c r="Q204" s="28"/>
      <c r="R204" s="28" t="str" cm="1">
        <f t="array" ref="R204">IFERROR(TRIM(_xlfn.TEXTSPLIT(_xlfn.XLOOKUP(Q204,techniques!$A$2:$A$608,techniques!$B$2:$B$608),":")),"")</f>
        <v/>
      </c>
      <c r="S204" s="28"/>
      <c r="T204" s="28" t="str">
        <f t="shared" si="10"/>
        <v/>
      </c>
      <c r="V204" s="1">
        <f t="shared" si="11"/>
        <v>0</v>
      </c>
    </row>
    <row r="205" spans="5:22" outlineLevel="1" x14ac:dyDescent="0.45">
      <c r="E205" s="28"/>
      <c r="F205" s="28" t="str" cm="1">
        <f t="array" ref="F205">IFERROR(TRIM(_xlfn.TEXTSPLIT(_xlfn.XLOOKUP(E205,techniques!$A$2:$A$608,techniques!$B$2:$B$608),":")),"")</f>
        <v/>
      </c>
      <c r="G205" s="28"/>
      <c r="H205" s="28" t="str">
        <f t="shared" si="8"/>
        <v/>
      </c>
      <c r="J205" s="28"/>
      <c r="K205" s="28" t="str" cm="1">
        <f t="array" ref="K205">IFERROR(TRIM(_xlfn.TEXTSPLIT(_xlfn.XLOOKUP(J205,techniques!$A$2:$A$608,techniques!$B$2:$B$608),":")),"")</f>
        <v/>
      </c>
      <c r="L205" s="28"/>
      <c r="M205" s="28" t="str">
        <f t="shared" si="9"/>
        <v/>
      </c>
      <c r="Q205" s="28"/>
      <c r="R205" s="28" t="str" cm="1">
        <f t="array" ref="R205">IFERROR(TRIM(_xlfn.TEXTSPLIT(_xlfn.XLOOKUP(Q205,techniques!$A$2:$A$608,techniques!$B$2:$B$608),":")),"")</f>
        <v/>
      </c>
      <c r="S205" s="28"/>
      <c r="T205" s="28" t="str">
        <f t="shared" si="10"/>
        <v/>
      </c>
      <c r="V205" s="1">
        <f t="shared" si="11"/>
        <v>0</v>
      </c>
    </row>
    <row r="206" spans="5:22" outlineLevel="1" x14ac:dyDescent="0.45">
      <c r="E206" s="28"/>
      <c r="F206" s="28" t="str" cm="1">
        <f t="array" ref="F206">IFERROR(TRIM(_xlfn.TEXTSPLIT(_xlfn.XLOOKUP(E206,techniques!$A$2:$A$608,techniques!$B$2:$B$608),":")),"")</f>
        <v/>
      </c>
      <c r="G206" s="28"/>
      <c r="H206" s="28" t="str">
        <f t="shared" si="8"/>
        <v/>
      </c>
      <c r="J206" s="28"/>
      <c r="K206" s="28" t="str" cm="1">
        <f t="array" ref="K206">IFERROR(TRIM(_xlfn.TEXTSPLIT(_xlfn.XLOOKUP(J206,techniques!$A$2:$A$608,techniques!$B$2:$B$608),":")),"")</f>
        <v/>
      </c>
      <c r="L206" s="28"/>
      <c r="M206" s="28" t="str">
        <f t="shared" si="9"/>
        <v/>
      </c>
      <c r="Q206" s="28"/>
      <c r="R206" s="28" t="str" cm="1">
        <f t="array" ref="R206">IFERROR(TRIM(_xlfn.TEXTSPLIT(_xlfn.XLOOKUP(Q206,techniques!$A$2:$A$608,techniques!$B$2:$B$608),":")),"")</f>
        <v/>
      </c>
      <c r="S206" s="28"/>
      <c r="T206" s="28" t="str">
        <f t="shared" si="10"/>
        <v/>
      </c>
      <c r="V206" s="1">
        <f t="shared" si="11"/>
        <v>0</v>
      </c>
    </row>
    <row r="207" spans="5:22" outlineLevel="1" x14ac:dyDescent="0.45">
      <c r="E207" s="28"/>
      <c r="F207" s="28" t="str" cm="1">
        <f t="array" ref="F207">IFERROR(TRIM(_xlfn.TEXTSPLIT(_xlfn.XLOOKUP(E207,techniques!$A$2:$A$608,techniques!$B$2:$B$608),":")),"")</f>
        <v/>
      </c>
      <c r="G207" s="28"/>
      <c r="H207" s="28" t="str">
        <f t="shared" ref="H207:H270" si="12">IF(G207="",_xlfn.TEXTJOIN(": ",TRUE,E207,F207),_xlfn.TEXTJOIN(": ",TRUE,E207,G207))</f>
        <v/>
      </c>
      <c r="J207" s="28"/>
      <c r="K207" s="28" t="str" cm="1">
        <f t="array" ref="K207">IFERROR(TRIM(_xlfn.TEXTSPLIT(_xlfn.XLOOKUP(J207,techniques!$A$2:$A$608,techniques!$B$2:$B$608),":")),"")</f>
        <v/>
      </c>
      <c r="L207" s="28"/>
      <c r="M207" s="28" t="str">
        <f t="shared" ref="M207:M270" si="13">IF(L207="",_xlfn.TEXTJOIN(": ",TRUE,J207,K207),_xlfn.TEXTJOIN(": ",TRUE,J207,L207))</f>
        <v/>
      </c>
      <c r="Q207" s="28"/>
      <c r="R207" s="28" t="str" cm="1">
        <f t="array" ref="R207">IFERROR(TRIM(_xlfn.TEXTSPLIT(_xlfn.XLOOKUP(Q207,techniques!$A$2:$A$608,techniques!$B$2:$B$608),":")),"")</f>
        <v/>
      </c>
      <c r="S207" s="28"/>
      <c r="T207" s="28" t="str">
        <f t="shared" ref="T207:T229" si="14">IF(S207="",_xlfn.TEXTJOIN(": ",TRUE,Q207,R207),_xlfn.TEXTJOIN(": ",TRUE,Q207,S207))</f>
        <v/>
      </c>
      <c r="V207" s="1">
        <f t="shared" ref="V207:V270" si="15">IF(ISNA(MATCH(J207,E$14:E$1000,0)),J207,"")</f>
        <v>0</v>
      </c>
    </row>
    <row r="208" spans="5:22" outlineLevel="1" x14ac:dyDescent="0.45">
      <c r="E208" s="28"/>
      <c r="F208" s="28" t="str" cm="1">
        <f t="array" ref="F208">IFERROR(TRIM(_xlfn.TEXTSPLIT(_xlfn.XLOOKUP(E208,techniques!$A$2:$A$608,techniques!$B$2:$B$608),":")),"")</f>
        <v/>
      </c>
      <c r="G208" s="28"/>
      <c r="H208" s="28" t="str">
        <f t="shared" si="12"/>
        <v/>
      </c>
      <c r="J208" s="28"/>
      <c r="K208" s="28" t="str" cm="1">
        <f t="array" ref="K208">IFERROR(TRIM(_xlfn.TEXTSPLIT(_xlfn.XLOOKUP(J208,techniques!$A$2:$A$608,techniques!$B$2:$B$608),":")),"")</f>
        <v/>
      </c>
      <c r="L208" s="28"/>
      <c r="M208" s="28" t="str">
        <f t="shared" si="13"/>
        <v/>
      </c>
      <c r="Q208" s="28"/>
      <c r="R208" s="28" t="str" cm="1">
        <f t="array" ref="R208">IFERROR(TRIM(_xlfn.TEXTSPLIT(_xlfn.XLOOKUP(Q208,techniques!$A$2:$A$608,techniques!$B$2:$B$608),":")),"")</f>
        <v/>
      </c>
      <c r="S208" s="28"/>
      <c r="T208" s="28" t="str">
        <f t="shared" si="14"/>
        <v/>
      </c>
      <c r="V208" s="1">
        <f t="shared" si="15"/>
        <v>0</v>
      </c>
    </row>
    <row r="209" spans="5:22" outlineLevel="1" x14ac:dyDescent="0.45">
      <c r="E209" s="28"/>
      <c r="F209" s="28" t="str" cm="1">
        <f t="array" ref="F209">IFERROR(TRIM(_xlfn.TEXTSPLIT(_xlfn.XLOOKUP(E209,techniques!$A$2:$A$608,techniques!$B$2:$B$608),":")),"")</f>
        <v/>
      </c>
      <c r="G209" s="28"/>
      <c r="H209" s="28" t="str">
        <f t="shared" si="12"/>
        <v/>
      </c>
      <c r="J209" s="28"/>
      <c r="K209" s="28" t="str" cm="1">
        <f t="array" ref="K209">IFERROR(TRIM(_xlfn.TEXTSPLIT(_xlfn.XLOOKUP(J209,techniques!$A$2:$A$608,techniques!$B$2:$B$608),":")),"")</f>
        <v/>
      </c>
      <c r="L209" s="28"/>
      <c r="M209" s="28" t="str">
        <f t="shared" si="13"/>
        <v/>
      </c>
      <c r="Q209" s="28"/>
      <c r="R209" s="28" t="str" cm="1">
        <f t="array" ref="R209">IFERROR(TRIM(_xlfn.TEXTSPLIT(_xlfn.XLOOKUP(Q209,techniques!$A$2:$A$608,techniques!$B$2:$B$608),":")),"")</f>
        <v/>
      </c>
      <c r="S209" s="28"/>
      <c r="T209" s="28" t="str">
        <f t="shared" si="14"/>
        <v/>
      </c>
      <c r="V209" s="1">
        <f t="shared" si="15"/>
        <v>0</v>
      </c>
    </row>
    <row r="210" spans="5:22" outlineLevel="1" x14ac:dyDescent="0.45">
      <c r="E210" s="28"/>
      <c r="F210" s="28" t="str" cm="1">
        <f t="array" ref="F210">IFERROR(TRIM(_xlfn.TEXTSPLIT(_xlfn.XLOOKUP(E210,techniques!$A$2:$A$608,techniques!$B$2:$B$608),":")),"")</f>
        <v/>
      </c>
      <c r="G210" s="28"/>
      <c r="H210" s="28" t="str">
        <f t="shared" si="12"/>
        <v/>
      </c>
      <c r="J210" s="28"/>
      <c r="K210" s="28" t="str" cm="1">
        <f t="array" ref="K210">IFERROR(TRIM(_xlfn.TEXTSPLIT(_xlfn.XLOOKUP(J210,techniques!$A$2:$A$608,techniques!$B$2:$B$608),":")),"")</f>
        <v/>
      </c>
      <c r="L210" s="28"/>
      <c r="M210" s="28" t="str">
        <f t="shared" si="13"/>
        <v/>
      </c>
      <c r="Q210" s="28"/>
      <c r="R210" s="28" t="str" cm="1">
        <f t="array" ref="R210">IFERROR(TRIM(_xlfn.TEXTSPLIT(_xlfn.XLOOKUP(Q210,techniques!$A$2:$A$608,techniques!$B$2:$B$608),":")),"")</f>
        <v/>
      </c>
      <c r="S210" s="28"/>
      <c r="T210" s="28" t="str">
        <f t="shared" si="14"/>
        <v/>
      </c>
      <c r="V210" s="1">
        <f t="shared" si="15"/>
        <v>0</v>
      </c>
    </row>
    <row r="211" spans="5:22" outlineLevel="1" x14ac:dyDescent="0.45">
      <c r="E211" s="28"/>
      <c r="F211" s="28" t="str" cm="1">
        <f t="array" ref="F211">IFERROR(TRIM(_xlfn.TEXTSPLIT(_xlfn.XLOOKUP(E211,techniques!$A$2:$A$608,techniques!$B$2:$B$608),":")),"")</f>
        <v/>
      </c>
      <c r="G211" s="28"/>
      <c r="H211" s="28" t="str">
        <f t="shared" si="12"/>
        <v/>
      </c>
      <c r="J211" s="28"/>
      <c r="K211" s="28" t="str" cm="1">
        <f t="array" ref="K211">IFERROR(TRIM(_xlfn.TEXTSPLIT(_xlfn.XLOOKUP(J211,techniques!$A$2:$A$608,techniques!$B$2:$B$608),":")),"")</f>
        <v/>
      </c>
      <c r="L211" s="28"/>
      <c r="M211" s="28" t="str">
        <f t="shared" si="13"/>
        <v/>
      </c>
      <c r="Q211" s="28"/>
      <c r="R211" s="28" t="str" cm="1">
        <f t="array" ref="R211">IFERROR(TRIM(_xlfn.TEXTSPLIT(_xlfn.XLOOKUP(Q211,techniques!$A$2:$A$608,techniques!$B$2:$B$608),":")),"")</f>
        <v/>
      </c>
      <c r="S211" s="28"/>
      <c r="T211" s="28" t="str">
        <f t="shared" si="14"/>
        <v/>
      </c>
      <c r="V211" s="1">
        <f t="shared" si="15"/>
        <v>0</v>
      </c>
    </row>
    <row r="212" spans="5:22" outlineLevel="1" x14ac:dyDescent="0.45">
      <c r="E212" s="28"/>
      <c r="F212" s="28" t="str" cm="1">
        <f t="array" ref="F212">IFERROR(TRIM(_xlfn.TEXTSPLIT(_xlfn.XLOOKUP(E212,techniques!$A$2:$A$608,techniques!$B$2:$B$608),":")),"")</f>
        <v/>
      </c>
      <c r="G212" s="28"/>
      <c r="H212" s="28" t="str">
        <f t="shared" si="12"/>
        <v/>
      </c>
      <c r="J212" s="28"/>
      <c r="K212" s="28" t="str" cm="1">
        <f t="array" ref="K212">IFERROR(TRIM(_xlfn.TEXTSPLIT(_xlfn.XLOOKUP(J212,techniques!$A$2:$A$608,techniques!$B$2:$B$608),":")),"")</f>
        <v/>
      </c>
      <c r="L212" s="28"/>
      <c r="M212" s="28" t="str">
        <f t="shared" si="13"/>
        <v/>
      </c>
      <c r="Q212" s="28"/>
      <c r="R212" s="28" t="str" cm="1">
        <f t="array" ref="R212">IFERROR(TRIM(_xlfn.TEXTSPLIT(_xlfn.XLOOKUP(Q212,techniques!$A$2:$A$608,techniques!$B$2:$B$608),":")),"")</f>
        <v/>
      </c>
      <c r="S212" s="28"/>
      <c r="T212" s="28" t="str">
        <f t="shared" si="14"/>
        <v/>
      </c>
      <c r="V212" s="1">
        <f t="shared" si="15"/>
        <v>0</v>
      </c>
    </row>
    <row r="213" spans="5:22" outlineLevel="1" x14ac:dyDescent="0.45">
      <c r="E213" s="28"/>
      <c r="F213" s="28" t="str" cm="1">
        <f t="array" ref="F213">IFERROR(TRIM(_xlfn.TEXTSPLIT(_xlfn.XLOOKUP(E213,techniques!$A$2:$A$608,techniques!$B$2:$B$608),":")),"")</f>
        <v/>
      </c>
      <c r="G213" s="28"/>
      <c r="H213" s="28" t="str">
        <f t="shared" si="12"/>
        <v/>
      </c>
      <c r="J213" s="28"/>
      <c r="K213" s="28" t="str" cm="1">
        <f t="array" ref="K213">IFERROR(TRIM(_xlfn.TEXTSPLIT(_xlfn.XLOOKUP(J213,techniques!$A$2:$A$608,techniques!$B$2:$B$608),":")),"")</f>
        <v/>
      </c>
      <c r="L213" s="28"/>
      <c r="M213" s="28" t="str">
        <f t="shared" si="13"/>
        <v/>
      </c>
      <c r="Q213" s="28"/>
      <c r="R213" s="28" t="str" cm="1">
        <f t="array" ref="R213">IFERROR(TRIM(_xlfn.TEXTSPLIT(_xlfn.XLOOKUP(Q213,techniques!$A$2:$A$608,techniques!$B$2:$B$608),":")),"")</f>
        <v/>
      </c>
      <c r="S213" s="28"/>
      <c r="T213" s="28" t="str">
        <f t="shared" si="14"/>
        <v/>
      </c>
      <c r="V213" s="1">
        <f t="shared" si="15"/>
        <v>0</v>
      </c>
    </row>
    <row r="214" spans="5:22" outlineLevel="1" x14ac:dyDescent="0.45">
      <c r="E214" s="28"/>
      <c r="F214" s="28" t="str" cm="1">
        <f t="array" ref="F214">IFERROR(TRIM(_xlfn.TEXTSPLIT(_xlfn.XLOOKUP(E214,techniques!$A$2:$A$608,techniques!$B$2:$B$608),":")),"")</f>
        <v/>
      </c>
      <c r="G214" s="28"/>
      <c r="H214" s="28" t="str">
        <f t="shared" si="12"/>
        <v/>
      </c>
      <c r="J214" s="28"/>
      <c r="K214" s="28" t="str" cm="1">
        <f t="array" ref="K214">IFERROR(TRIM(_xlfn.TEXTSPLIT(_xlfn.XLOOKUP(J214,techniques!$A$2:$A$608,techniques!$B$2:$B$608),":")),"")</f>
        <v/>
      </c>
      <c r="L214" s="28"/>
      <c r="M214" s="28" t="str">
        <f t="shared" si="13"/>
        <v/>
      </c>
      <c r="Q214" s="28"/>
      <c r="R214" s="28" t="str" cm="1">
        <f t="array" ref="R214">IFERROR(TRIM(_xlfn.TEXTSPLIT(_xlfn.XLOOKUP(Q214,techniques!$A$2:$A$608,techniques!$B$2:$B$608),":")),"")</f>
        <v/>
      </c>
      <c r="S214" s="28"/>
      <c r="T214" s="28" t="str">
        <f t="shared" si="14"/>
        <v/>
      </c>
      <c r="V214" s="1">
        <f t="shared" si="15"/>
        <v>0</v>
      </c>
    </row>
    <row r="215" spans="5:22" outlineLevel="1" x14ac:dyDescent="0.45">
      <c r="E215" s="28"/>
      <c r="F215" s="28" t="str" cm="1">
        <f t="array" ref="F215">IFERROR(TRIM(_xlfn.TEXTSPLIT(_xlfn.XLOOKUP(E215,techniques!$A$2:$A$608,techniques!$B$2:$B$608),":")),"")</f>
        <v/>
      </c>
      <c r="G215" s="28"/>
      <c r="H215" s="28" t="str">
        <f t="shared" si="12"/>
        <v/>
      </c>
      <c r="J215" s="28"/>
      <c r="K215" s="28" t="str" cm="1">
        <f t="array" ref="K215">IFERROR(TRIM(_xlfn.TEXTSPLIT(_xlfn.XLOOKUP(J215,techniques!$A$2:$A$608,techniques!$B$2:$B$608),":")),"")</f>
        <v/>
      </c>
      <c r="L215" s="28"/>
      <c r="M215" s="28" t="str">
        <f t="shared" si="13"/>
        <v/>
      </c>
      <c r="Q215" s="28"/>
      <c r="R215" s="28" t="str" cm="1">
        <f t="array" ref="R215">IFERROR(TRIM(_xlfn.TEXTSPLIT(_xlfn.XLOOKUP(Q215,techniques!$A$2:$A$608,techniques!$B$2:$B$608),":")),"")</f>
        <v/>
      </c>
      <c r="S215" s="28"/>
      <c r="T215" s="28" t="str">
        <f t="shared" si="14"/>
        <v/>
      </c>
      <c r="V215" s="1">
        <f t="shared" si="15"/>
        <v>0</v>
      </c>
    </row>
    <row r="216" spans="5:22" outlineLevel="1" x14ac:dyDescent="0.45">
      <c r="E216" s="28"/>
      <c r="F216" s="28" t="str" cm="1">
        <f t="array" ref="F216">IFERROR(TRIM(_xlfn.TEXTSPLIT(_xlfn.XLOOKUP(E216,techniques!$A$2:$A$608,techniques!$B$2:$B$608),":")),"")</f>
        <v/>
      </c>
      <c r="G216" s="28"/>
      <c r="H216" s="28" t="str">
        <f t="shared" si="12"/>
        <v/>
      </c>
      <c r="J216" s="28"/>
      <c r="K216" s="28" t="str" cm="1">
        <f t="array" ref="K216">IFERROR(TRIM(_xlfn.TEXTSPLIT(_xlfn.XLOOKUP(J216,techniques!$A$2:$A$608,techniques!$B$2:$B$608),":")),"")</f>
        <v/>
      </c>
      <c r="L216" s="28"/>
      <c r="M216" s="28" t="str">
        <f t="shared" si="13"/>
        <v/>
      </c>
      <c r="Q216" s="28"/>
      <c r="R216" s="28" t="str" cm="1">
        <f t="array" ref="R216">IFERROR(TRIM(_xlfn.TEXTSPLIT(_xlfn.XLOOKUP(Q216,techniques!$A$2:$A$608,techniques!$B$2:$B$608),":")),"")</f>
        <v/>
      </c>
      <c r="S216" s="28"/>
      <c r="T216" s="28" t="str">
        <f t="shared" si="14"/>
        <v/>
      </c>
      <c r="V216" s="1">
        <f t="shared" si="15"/>
        <v>0</v>
      </c>
    </row>
    <row r="217" spans="5:22" outlineLevel="1" x14ac:dyDescent="0.45">
      <c r="E217" s="28"/>
      <c r="F217" s="28" t="str" cm="1">
        <f t="array" ref="F217">IFERROR(TRIM(_xlfn.TEXTSPLIT(_xlfn.XLOOKUP(E217,techniques!$A$2:$A$608,techniques!$B$2:$B$608),":")),"")</f>
        <v/>
      </c>
      <c r="G217" s="28"/>
      <c r="H217" s="28" t="str">
        <f t="shared" si="12"/>
        <v/>
      </c>
      <c r="J217" s="28"/>
      <c r="K217" s="28" t="str" cm="1">
        <f t="array" ref="K217">IFERROR(TRIM(_xlfn.TEXTSPLIT(_xlfn.XLOOKUP(J217,techniques!$A$2:$A$608,techniques!$B$2:$B$608),":")),"")</f>
        <v/>
      </c>
      <c r="L217" s="28"/>
      <c r="M217" s="28" t="str">
        <f t="shared" si="13"/>
        <v/>
      </c>
      <c r="Q217" s="28"/>
      <c r="R217" s="28" t="str" cm="1">
        <f t="array" ref="R217">IFERROR(TRIM(_xlfn.TEXTSPLIT(_xlfn.XLOOKUP(Q217,techniques!$A$2:$A$608,techniques!$B$2:$B$608),":")),"")</f>
        <v/>
      </c>
      <c r="S217" s="28"/>
      <c r="T217" s="28" t="str">
        <f t="shared" si="14"/>
        <v/>
      </c>
      <c r="V217" s="1">
        <f t="shared" si="15"/>
        <v>0</v>
      </c>
    </row>
    <row r="218" spans="5:22" outlineLevel="1" x14ac:dyDescent="0.45">
      <c r="E218" s="28"/>
      <c r="F218" s="28" t="str" cm="1">
        <f t="array" ref="F218">IFERROR(TRIM(_xlfn.TEXTSPLIT(_xlfn.XLOOKUP(E218,techniques!$A$2:$A$608,techniques!$B$2:$B$608),":")),"")</f>
        <v/>
      </c>
      <c r="G218" s="28"/>
      <c r="H218" s="28" t="str">
        <f t="shared" si="12"/>
        <v/>
      </c>
      <c r="J218" s="28"/>
      <c r="K218" s="28" t="str" cm="1">
        <f t="array" ref="K218">IFERROR(TRIM(_xlfn.TEXTSPLIT(_xlfn.XLOOKUP(J218,techniques!$A$2:$A$608,techniques!$B$2:$B$608),":")),"")</f>
        <v/>
      </c>
      <c r="L218" s="28"/>
      <c r="M218" s="28" t="str">
        <f t="shared" si="13"/>
        <v/>
      </c>
      <c r="Q218" s="28"/>
      <c r="R218" s="28" t="str" cm="1">
        <f t="array" ref="R218">IFERROR(TRIM(_xlfn.TEXTSPLIT(_xlfn.XLOOKUP(Q218,techniques!$A$2:$A$608,techniques!$B$2:$B$608),":")),"")</f>
        <v/>
      </c>
      <c r="S218" s="28"/>
      <c r="T218" s="28" t="str">
        <f t="shared" si="14"/>
        <v/>
      </c>
      <c r="V218" s="1">
        <f t="shared" si="15"/>
        <v>0</v>
      </c>
    </row>
    <row r="219" spans="5:22" outlineLevel="1" x14ac:dyDescent="0.45">
      <c r="E219" s="28"/>
      <c r="F219" s="28" t="str" cm="1">
        <f t="array" ref="F219">IFERROR(TRIM(_xlfn.TEXTSPLIT(_xlfn.XLOOKUP(E219,techniques!$A$2:$A$608,techniques!$B$2:$B$608),":")),"")</f>
        <v/>
      </c>
      <c r="G219" s="28"/>
      <c r="H219" s="28" t="str">
        <f t="shared" si="12"/>
        <v/>
      </c>
      <c r="J219" s="28"/>
      <c r="K219" s="28" t="str" cm="1">
        <f t="array" ref="K219">IFERROR(TRIM(_xlfn.TEXTSPLIT(_xlfn.XLOOKUP(J219,techniques!$A$2:$A$608,techniques!$B$2:$B$608),":")),"")</f>
        <v/>
      </c>
      <c r="L219" s="28"/>
      <c r="M219" s="28" t="str">
        <f t="shared" si="13"/>
        <v/>
      </c>
      <c r="Q219" s="28"/>
      <c r="R219" s="28" t="str" cm="1">
        <f t="array" ref="R219">IFERROR(TRIM(_xlfn.TEXTSPLIT(_xlfn.XLOOKUP(Q219,techniques!$A$2:$A$608,techniques!$B$2:$B$608),":")),"")</f>
        <v/>
      </c>
      <c r="S219" s="28"/>
      <c r="T219" s="28" t="str">
        <f t="shared" si="14"/>
        <v/>
      </c>
      <c r="V219" s="1">
        <f t="shared" si="15"/>
        <v>0</v>
      </c>
    </row>
    <row r="220" spans="5:22" outlineLevel="1" x14ac:dyDescent="0.45">
      <c r="E220" s="28"/>
      <c r="F220" s="28" t="str" cm="1">
        <f t="array" ref="F220">IFERROR(TRIM(_xlfn.TEXTSPLIT(_xlfn.XLOOKUP(E220,techniques!$A$2:$A$608,techniques!$B$2:$B$608),":")),"")</f>
        <v/>
      </c>
      <c r="G220" s="28"/>
      <c r="H220" s="28" t="str">
        <f t="shared" si="12"/>
        <v/>
      </c>
      <c r="J220" s="28"/>
      <c r="K220" s="28" t="str" cm="1">
        <f t="array" ref="K220">IFERROR(TRIM(_xlfn.TEXTSPLIT(_xlfn.XLOOKUP(J220,techniques!$A$2:$A$608,techniques!$B$2:$B$608),":")),"")</f>
        <v/>
      </c>
      <c r="L220" s="28"/>
      <c r="M220" s="28" t="str">
        <f t="shared" si="13"/>
        <v/>
      </c>
      <c r="Q220" s="28"/>
      <c r="R220" s="28" t="str" cm="1">
        <f t="array" ref="R220">IFERROR(TRIM(_xlfn.TEXTSPLIT(_xlfn.XLOOKUP(Q220,techniques!$A$2:$A$608,techniques!$B$2:$B$608),":")),"")</f>
        <v/>
      </c>
      <c r="S220" s="28"/>
      <c r="T220" s="28" t="str">
        <f t="shared" si="14"/>
        <v/>
      </c>
      <c r="V220" s="1">
        <f t="shared" si="15"/>
        <v>0</v>
      </c>
    </row>
    <row r="221" spans="5:22" outlineLevel="1" x14ac:dyDescent="0.45">
      <c r="E221" s="28"/>
      <c r="F221" s="28" t="str" cm="1">
        <f t="array" ref="F221">IFERROR(TRIM(_xlfn.TEXTSPLIT(_xlfn.XLOOKUP(E221,techniques!$A$2:$A$608,techniques!$B$2:$B$608),":")),"")</f>
        <v/>
      </c>
      <c r="G221" s="28"/>
      <c r="H221" s="28" t="str">
        <f t="shared" si="12"/>
        <v/>
      </c>
      <c r="J221" s="28"/>
      <c r="K221" s="28" t="str" cm="1">
        <f t="array" ref="K221">IFERROR(TRIM(_xlfn.TEXTSPLIT(_xlfn.XLOOKUP(J221,techniques!$A$2:$A$608,techniques!$B$2:$B$608),":")),"")</f>
        <v/>
      </c>
      <c r="L221" s="28"/>
      <c r="M221" s="28" t="str">
        <f t="shared" si="13"/>
        <v/>
      </c>
      <c r="Q221" s="28"/>
      <c r="R221" s="28" t="str" cm="1">
        <f t="array" ref="R221">IFERROR(TRIM(_xlfn.TEXTSPLIT(_xlfn.XLOOKUP(Q221,techniques!$A$2:$A$608,techniques!$B$2:$B$608),":")),"")</f>
        <v/>
      </c>
      <c r="S221" s="28"/>
      <c r="T221" s="28" t="str">
        <f t="shared" si="14"/>
        <v/>
      </c>
      <c r="V221" s="1">
        <f t="shared" si="15"/>
        <v>0</v>
      </c>
    </row>
    <row r="222" spans="5:22" outlineLevel="1" x14ac:dyDescent="0.45">
      <c r="E222" s="28"/>
      <c r="F222" s="28" t="str" cm="1">
        <f t="array" ref="F222">IFERROR(TRIM(_xlfn.TEXTSPLIT(_xlfn.XLOOKUP(E222,techniques!$A$2:$A$608,techniques!$B$2:$B$608),":")),"")</f>
        <v/>
      </c>
      <c r="G222" s="28"/>
      <c r="H222" s="28" t="str">
        <f t="shared" si="12"/>
        <v/>
      </c>
      <c r="J222" s="28"/>
      <c r="K222" s="28" t="str" cm="1">
        <f t="array" ref="K222">IFERROR(TRIM(_xlfn.TEXTSPLIT(_xlfn.XLOOKUP(J222,techniques!$A$2:$A$608,techniques!$B$2:$B$608),":")),"")</f>
        <v/>
      </c>
      <c r="L222" s="28"/>
      <c r="M222" s="28" t="str">
        <f t="shared" si="13"/>
        <v/>
      </c>
      <c r="Q222" s="28"/>
      <c r="R222" s="28" t="str" cm="1">
        <f t="array" ref="R222">IFERROR(TRIM(_xlfn.TEXTSPLIT(_xlfn.XLOOKUP(Q222,techniques!$A$2:$A$608,techniques!$B$2:$B$608),":")),"")</f>
        <v/>
      </c>
      <c r="S222" s="28"/>
      <c r="T222" s="28" t="str">
        <f t="shared" si="14"/>
        <v/>
      </c>
      <c r="V222" s="1">
        <f t="shared" si="15"/>
        <v>0</v>
      </c>
    </row>
    <row r="223" spans="5:22" outlineLevel="1" x14ac:dyDescent="0.45">
      <c r="E223" s="28"/>
      <c r="F223" s="28" t="str" cm="1">
        <f t="array" ref="F223">IFERROR(TRIM(_xlfn.TEXTSPLIT(_xlfn.XLOOKUP(E223,techniques!$A$2:$A$608,techniques!$B$2:$B$608),":")),"")</f>
        <v/>
      </c>
      <c r="G223" s="28"/>
      <c r="H223" s="28" t="str">
        <f t="shared" si="12"/>
        <v/>
      </c>
      <c r="J223" s="28"/>
      <c r="K223" s="28" t="str" cm="1">
        <f t="array" ref="K223">IFERROR(TRIM(_xlfn.TEXTSPLIT(_xlfn.XLOOKUP(J223,techniques!$A$2:$A$608,techniques!$B$2:$B$608),":")),"")</f>
        <v/>
      </c>
      <c r="L223" s="28"/>
      <c r="M223" s="28" t="str">
        <f t="shared" si="13"/>
        <v/>
      </c>
      <c r="Q223" s="28"/>
      <c r="R223" s="28" t="str" cm="1">
        <f t="array" ref="R223">IFERROR(TRIM(_xlfn.TEXTSPLIT(_xlfn.XLOOKUP(Q223,techniques!$A$2:$A$608,techniques!$B$2:$B$608),":")),"")</f>
        <v/>
      </c>
      <c r="S223" s="28"/>
      <c r="T223" s="28" t="str">
        <f t="shared" si="14"/>
        <v/>
      </c>
      <c r="V223" s="1">
        <f t="shared" si="15"/>
        <v>0</v>
      </c>
    </row>
    <row r="224" spans="5:22" outlineLevel="1" x14ac:dyDescent="0.45">
      <c r="E224" s="28"/>
      <c r="F224" s="28" t="str" cm="1">
        <f t="array" ref="F224">IFERROR(TRIM(_xlfn.TEXTSPLIT(_xlfn.XLOOKUP(E224,techniques!$A$2:$A$608,techniques!$B$2:$B$608),":")),"")</f>
        <v/>
      </c>
      <c r="G224" s="28"/>
      <c r="H224" s="28" t="str">
        <f t="shared" si="12"/>
        <v/>
      </c>
      <c r="J224" s="28"/>
      <c r="K224" s="28" t="str" cm="1">
        <f t="array" ref="K224">IFERROR(TRIM(_xlfn.TEXTSPLIT(_xlfn.XLOOKUP(J224,techniques!$A$2:$A$608,techniques!$B$2:$B$608),":")),"")</f>
        <v/>
      </c>
      <c r="L224" s="28"/>
      <c r="M224" s="28" t="str">
        <f t="shared" si="13"/>
        <v/>
      </c>
      <c r="Q224" s="28"/>
      <c r="R224" s="28" t="str" cm="1">
        <f t="array" ref="R224">IFERROR(TRIM(_xlfn.TEXTSPLIT(_xlfn.XLOOKUP(Q224,techniques!$A$2:$A$608,techniques!$B$2:$B$608),":")),"")</f>
        <v/>
      </c>
      <c r="S224" s="28"/>
      <c r="T224" s="28" t="str">
        <f t="shared" si="14"/>
        <v/>
      </c>
      <c r="V224" s="1">
        <f t="shared" si="15"/>
        <v>0</v>
      </c>
    </row>
    <row r="225" spans="5:22" outlineLevel="1" x14ac:dyDescent="0.45">
      <c r="E225" s="28"/>
      <c r="F225" s="28" t="str" cm="1">
        <f t="array" ref="F225">IFERROR(TRIM(_xlfn.TEXTSPLIT(_xlfn.XLOOKUP(E225,techniques!$A$2:$A$608,techniques!$B$2:$B$608),":")),"")</f>
        <v/>
      </c>
      <c r="G225" s="28"/>
      <c r="H225" s="28" t="str">
        <f t="shared" si="12"/>
        <v/>
      </c>
      <c r="J225" s="28"/>
      <c r="K225" s="28" t="str" cm="1">
        <f t="array" ref="K225">IFERROR(TRIM(_xlfn.TEXTSPLIT(_xlfn.XLOOKUP(J225,techniques!$A$2:$A$608,techniques!$B$2:$B$608),":")),"")</f>
        <v/>
      </c>
      <c r="L225" s="28"/>
      <c r="M225" s="28" t="str">
        <f t="shared" si="13"/>
        <v/>
      </c>
      <c r="Q225" s="28"/>
      <c r="R225" s="28" t="str" cm="1">
        <f t="array" ref="R225">IFERROR(TRIM(_xlfn.TEXTSPLIT(_xlfn.XLOOKUP(Q225,techniques!$A$2:$A$608,techniques!$B$2:$B$608),":")),"")</f>
        <v/>
      </c>
      <c r="S225" s="28"/>
      <c r="T225" s="28" t="str">
        <f t="shared" si="14"/>
        <v/>
      </c>
      <c r="V225" s="1">
        <f t="shared" si="15"/>
        <v>0</v>
      </c>
    </row>
    <row r="226" spans="5:22" outlineLevel="1" x14ac:dyDescent="0.45">
      <c r="E226" s="28"/>
      <c r="F226" s="28" t="str" cm="1">
        <f t="array" ref="F226">IFERROR(TRIM(_xlfn.TEXTSPLIT(_xlfn.XLOOKUP(E226,techniques!$A$2:$A$608,techniques!$B$2:$B$608),":")),"")</f>
        <v/>
      </c>
      <c r="G226" s="28"/>
      <c r="H226" s="28" t="str">
        <f t="shared" si="12"/>
        <v/>
      </c>
      <c r="J226" s="28"/>
      <c r="K226" s="28" t="str" cm="1">
        <f t="array" ref="K226">IFERROR(TRIM(_xlfn.TEXTSPLIT(_xlfn.XLOOKUP(J226,techniques!$A$2:$A$608,techniques!$B$2:$B$608),":")),"")</f>
        <v/>
      </c>
      <c r="L226" s="28"/>
      <c r="M226" s="28" t="str">
        <f t="shared" si="13"/>
        <v/>
      </c>
      <c r="Q226" s="28"/>
      <c r="R226" s="28" t="str" cm="1">
        <f t="array" ref="R226">IFERROR(TRIM(_xlfn.TEXTSPLIT(_xlfn.XLOOKUP(Q226,techniques!$A$2:$A$608,techniques!$B$2:$B$608),":")),"")</f>
        <v/>
      </c>
      <c r="S226" s="28"/>
      <c r="T226" s="28" t="str">
        <f t="shared" si="14"/>
        <v/>
      </c>
      <c r="V226" s="1">
        <f t="shared" si="15"/>
        <v>0</v>
      </c>
    </row>
    <row r="227" spans="5:22" outlineLevel="1" x14ac:dyDescent="0.45">
      <c r="E227" s="28"/>
      <c r="F227" s="28" t="str" cm="1">
        <f t="array" ref="F227">IFERROR(TRIM(_xlfn.TEXTSPLIT(_xlfn.XLOOKUP(E227,techniques!$A$2:$A$608,techniques!$B$2:$B$608),":")),"")</f>
        <v/>
      </c>
      <c r="G227" s="28"/>
      <c r="H227" s="28" t="str">
        <f t="shared" si="12"/>
        <v/>
      </c>
      <c r="J227" s="28"/>
      <c r="K227" s="28" t="str" cm="1">
        <f t="array" ref="K227">IFERROR(TRIM(_xlfn.TEXTSPLIT(_xlfn.XLOOKUP(J227,techniques!$A$2:$A$608,techniques!$B$2:$B$608),":")),"")</f>
        <v/>
      </c>
      <c r="L227" s="28"/>
      <c r="M227" s="28" t="str">
        <f t="shared" si="13"/>
        <v/>
      </c>
      <c r="Q227" s="28"/>
      <c r="R227" s="28" t="str" cm="1">
        <f t="array" ref="R227">IFERROR(TRIM(_xlfn.TEXTSPLIT(_xlfn.XLOOKUP(Q227,techniques!$A$2:$A$608,techniques!$B$2:$B$608),":")),"")</f>
        <v/>
      </c>
      <c r="S227" s="28"/>
      <c r="T227" s="28" t="str">
        <f t="shared" si="14"/>
        <v/>
      </c>
      <c r="V227" s="1">
        <f t="shared" si="15"/>
        <v>0</v>
      </c>
    </row>
    <row r="228" spans="5:22" outlineLevel="1" x14ac:dyDescent="0.45">
      <c r="E228" s="28"/>
      <c r="F228" s="28" t="str" cm="1">
        <f t="array" ref="F228">IFERROR(TRIM(_xlfn.TEXTSPLIT(_xlfn.XLOOKUP(E228,techniques!$A$2:$A$608,techniques!$B$2:$B$608),":")),"")</f>
        <v/>
      </c>
      <c r="G228" s="28"/>
      <c r="H228" s="28" t="str">
        <f t="shared" si="12"/>
        <v/>
      </c>
      <c r="J228" s="28"/>
      <c r="K228" s="28" t="str" cm="1">
        <f t="array" ref="K228">IFERROR(TRIM(_xlfn.TEXTSPLIT(_xlfn.XLOOKUP(J228,techniques!$A$2:$A$608,techniques!$B$2:$B$608),":")),"")</f>
        <v/>
      </c>
      <c r="L228" s="28"/>
      <c r="M228" s="28" t="str">
        <f t="shared" si="13"/>
        <v/>
      </c>
      <c r="Q228" s="28"/>
      <c r="R228" s="28" t="str" cm="1">
        <f t="array" ref="R228">IFERROR(TRIM(_xlfn.TEXTSPLIT(_xlfn.XLOOKUP(Q228,techniques!$A$2:$A$608,techniques!$B$2:$B$608),":")),"")</f>
        <v/>
      </c>
      <c r="S228" s="28"/>
      <c r="T228" s="28" t="str">
        <f t="shared" si="14"/>
        <v/>
      </c>
      <c r="V228" s="1">
        <f t="shared" si="15"/>
        <v>0</v>
      </c>
    </row>
    <row r="229" spans="5:22" outlineLevel="1" x14ac:dyDescent="0.45">
      <c r="E229" s="28"/>
      <c r="F229" s="28" t="str" cm="1">
        <f t="array" ref="F229">IFERROR(TRIM(_xlfn.TEXTSPLIT(_xlfn.XLOOKUP(E229,techniques!$A$2:$A$608,techniques!$B$2:$B$608),":")),"")</f>
        <v/>
      </c>
      <c r="G229" s="28"/>
      <c r="H229" s="28" t="str">
        <f t="shared" si="12"/>
        <v/>
      </c>
      <c r="J229" s="28"/>
      <c r="K229" s="28" t="str" cm="1">
        <f t="array" ref="K229">IFERROR(TRIM(_xlfn.TEXTSPLIT(_xlfn.XLOOKUP(J229,techniques!$A$2:$A$608,techniques!$B$2:$B$608),":")),"")</f>
        <v/>
      </c>
      <c r="L229" s="28"/>
      <c r="M229" s="28" t="str">
        <f t="shared" si="13"/>
        <v/>
      </c>
      <c r="Q229" s="28"/>
      <c r="R229" s="28" t="str" cm="1">
        <f t="array" ref="R229">IFERROR(TRIM(_xlfn.TEXTSPLIT(_xlfn.XLOOKUP(Q229,techniques!$A$2:$A$608,techniques!$B$2:$B$608),":")),"")</f>
        <v/>
      </c>
      <c r="S229" s="28"/>
      <c r="T229" s="28" t="str">
        <f t="shared" si="14"/>
        <v/>
      </c>
      <c r="V229" s="1">
        <f t="shared" si="15"/>
        <v>0</v>
      </c>
    </row>
    <row r="230" spans="5:22" outlineLevel="1" x14ac:dyDescent="0.45">
      <c r="E230" s="28"/>
      <c r="F230" s="28" t="str" cm="1">
        <f t="array" ref="F230">IFERROR(TRIM(_xlfn.TEXTSPLIT(_xlfn.XLOOKUP(E230,techniques!$A$2:$A$608,techniques!$B$2:$B$608),":")),"")</f>
        <v/>
      </c>
      <c r="G230" s="28"/>
      <c r="H230" s="28" t="str">
        <f t="shared" si="12"/>
        <v/>
      </c>
      <c r="J230" s="28"/>
      <c r="K230" s="28" t="str" cm="1">
        <f t="array" ref="K230">IFERROR(TRIM(_xlfn.TEXTSPLIT(_xlfn.XLOOKUP(J230,techniques!$A$2:$A$608,techniques!$B$2:$B$608),":")),"")</f>
        <v/>
      </c>
      <c r="L230" s="28"/>
      <c r="M230" s="28" t="str">
        <f t="shared" si="13"/>
        <v/>
      </c>
      <c r="Q230" s="28"/>
      <c r="R230" s="28"/>
      <c r="S230" s="28"/>
      <c r="T230" s="28"/>
      <c r="V230" s="1">
        <f t="shared" si="15"/>
        <v>0</v>
      </c>
    </row>
    <row r="231" spans="5:22" outlineLevel="1" x14ac:dyDescent="0.45">
      <c r="E231" s="28"/>
      <c r="F231" s="28" t="str" cm="1">
        <f t="array" ref="F231">IFERROR(TRIM(_xlfn.TEXTSPLIT(_xlfn.XLOOKUP(E231,techniques!$A$2:$A$608,techniques!$B$2:$B$608),":")),"")</f>
        <v/>
      </c>
      <c r="G231" s="28"/>
      <c r="H231" s="28" t="str">
        <f t="shared" si="12"/>
        <v/>
      </c>
      <c r="J231" s="28"/>
      <c r="K231" s="28" t="str" cm="1">
        <f t="array" ref="K231">IFERROR(TRIM(_xlfn.TEXTSPLIT(_xlfn.XLOOKUP(J231,techniques!$A$2:$A$608,techniques!$B$2:$B$608),":")),"")</f>
        <v/>
      </c>
      <c r="L231" s="28"/>
      <c r="M231" s="28" t="str">
        <f t="shared" si="13"/>
        <v/>
      </c>
      <c r="Q231" s="28"/>
      <c r="R231" s="28"/>
      <c r="S231" s="28"/>
      <c r="T231" s="28"/>
      <c r="V231" s="1">
        <f t="shared" si="15"/>
        <v>0</v>
      </c>
    </row>
    <row r="232" spans="5:22" outlineLevel="1" x14ac:dyDescent="0.45">
      <c r="E232" s="28"/>
      <c r="F232" s="28" t="str" cm="1">
        <f t="array" ref="F232">IFERROR(TRIM(_xlfn.TEXTSPLIT(_xlfn.XLOOKUP(E232,techniques!$A$2:$A$608,techniques!$B$2:$B$608),":")),"")</f>
        <v/>
      </c>
      <c r="G232" s="28"/>
      <c r="H232" s="28" t="str">
        <f t="shared" si="12"/>
        <v/>
      </c>
      <c r="J232" s="28"/>
      <c r="K232" s="28" t="str" cm="1">
        <f t="array" ref="K232">IFERROR(TRIM(_xlfn.TEXTSPLIT(_xlfn.XLOOKUP(J232,techniques!$A$2:$A$608,techniques!$B$2:$B$608),":")),"")</f>
        <v/>
      </c>
      <c r="L232" s="28"/>
      <c r="M232" s="28" t="str">
        <f t="shared" si="13"/>
        <v/>
      </c>
      <c r="Q232" s="28"/>
      <c r="R232" s="28"/>
      <c r="S232" s="28"/>
      <c r="T232" s="28"/>
      <c r="V232" s="1">
        <f t="shared" si="15"/>
        <v>0</v>
      </c>
    </row>
    <row r="233" spans="5:22" outlineLevel="1" x14ac:dyDescent="0.45">
      <c r="E233" s="28"/>
      <c r="F233" s="28" t="str" cm="1">
        <f t="array" ref="F233">IFERROR(TRIM(_xlfn.TEXTSPLIT(_xlfn.XLOOKUP(E233,techniques!$A$2:$A$608,techniques!$B$2:$B$608),":")),"")</f>
        <v/>
      </c>
      <c r="G233" s="28"/>
      <c r="H233" s="28" t="str">
        <f t="shared" si="12"/>
        <v/>
      </c>
      <c r="J233" s="28"/>
      <c r="K233" s="28" t="str" cm="1">
        <f t="array" ref="K233">IFERROR(TRIM(_xlfn.TEXTSPLIT(_xlfn.XLOOKUP(J233,techniques!$A$2:$A$608,techniques!$B$2:$B$608),":")),"")</f>
        <v/>
      </c>
      <c r="L233" s="28"/>
      <c r="M233" s="28" t="str">
        <f t="shared" si="13"/>
        <v/>
      </c>
      <c r="Q233" s="28"/>
      <c r="R233" s="28"/>
      <c r="S233" s="28"/>
      <c r="T233" s="28"/>
      <c r="V233" s="1">
        <f t="shared" si="15"/>
        <v>0</v>
      </c>
    </row>
    <row r="234" spans="5:22" outlineLevel="1" x14ac:dyDescent="0.45">
      <c r="E234" s="28"/>
      <c r="F234" s="28" t="str" cm="1">
        <f t="array" ref="F234">IFERROR(TRIM(_xlfn.TEXTSPLIT(_xlfn.XLOOKUP(E234,techniques!$A$2:$A$608,techniques!$B$2:$B$608),":")),"")</f>
        <v/>
      </c>
      <c r="G234" s="28"/>
      <c r="H234" s="28" t="str">
        <f t="shared" si="12"/>
        <v/>
      </c>
      <c r="J234" s="28"/>
      <c r="K234" s="28" t="str" cm="1">
        <f t="array" ref="K234">IFERROR(TRIM(_xlfn.TEXTSPLIT(_xlfn.XLOOKUP(J234,techniques!$A$2:$A$608,techniques!$B$2:$B$608),":")),"")</f>
        <v/>
      </c>
      <c r="L234" s="28"/>
      <c r="M234" s="28" t="str">
        <f t="shared" si="13"/>
        <v/>
      </c>
      <c r="Q234" s="28"/>
      <c r="R234" s="28"/>
      <c r="S234" s="28"/>
      <c r="T234" s="28"/>
      <c r="V234" s="1">
        <f t="shared" si="15"/>
        <v>0</v>
      </c>
    </row>
    <row r="235" spans="5:22" outlineLevel="1" x14ac:dyDescent="0.45">
      <c r="E235" s="28"/>
      <c r="F235" s="28" t="str" cm="1">
        <f t="array" ref="F235">IFERROR(TRIM(_xlfn.TEXTSPLIT(_xlfn.XLOOKUP(E235,techniques!$A$2:$A$608,techniques!$B$2:$B$608),":")),"")</f>
        <v/>
      </c>
      <c r="G235" s="28"/>
      <c r="H235" s="28" t="str">
        <f t="shared" si="12"/>
        <v/>
      </c>
      <c r="J235" s="28"/>
      <c r="K235" s="28" t="str" cm="1">
        <f t="array" ref="K235">IFERROR(TRIM(_xlfn.TEXTSPLIT(_xlfn.XLOOKUP(J235,techniques!$A$2:$A$608,techniques!$B$2:$B$608),":")),"")</f>
        <v/>
      </c>
      <c r="L235" s="28"/>
      <c r="M235" s="28" t="str">
        <f t="shared" si="13"/>
        <v/>
      </c>
      <c r="Q235" s="28"/>
      <c r="R235" s="28"/>
      <c r="S235" s="28"/>
      <c r="T235" s="28"/>
      <c r="V235" s="1">
        <f t="shared" si="15"/>
        <v>0</v>
      </c>
    </row>
    <row r="236" spans="5:22" outlineLevel="1" x14ac:dyDescent="0.45">
      <c r="E236" s="28"/>
      <c r="F236" s="28" t="str" cm="1">
        <f t="array" ref="F236">IFERROR(TRIM(_xlfn.TEXTSPLIT(_xlfn.XLOOKUP(E236,techniques!$A$2:$A$608,techniques!$B$2:$B$608),":")),"")</f>
        <v/>
      </c>
      <c r="G236" s="28"/>
      <c r="H236" s="28" t="str">
        <f t="shared" si="12"/>
        <v/>
      </c>
      <c r="J236" s="28"/>
      <c r="K236" s="28" t="str" cm="1">
        <f t="array" ref="K236">IFERROR(TRIM(_xlfn.TEXTSPLIT(_xlfn.XLOOKUP(J236,techniques!$A$2:$A$608,techniques!$B$2:$B$608),":")),"")</f>
        <v/>
      </c>
      <c r="L236" s="28"/>
      <c r="M236" s="28" t="str">
        <f t="shared" si="13"/>
        <v/>
      </c>
      <c r="Q236" s="28"/>
      <c r="R236" s="28"/>
      <c r="S236" s="28"/>
      <c r="T236" s="28"/>
      <c r="V236" s="1">
        <f t="shared" si="15"/>
        <v>0</v>
      </c>
    </row>
    <row r="237" spans="5:22" outlineLevel="1" x14ac:dyDescent="0.45">
      <c r="E237" s="28"/>
      <c r="F237" s="28" t="str" cm="1">
        <f t="array" ref="F237">IFERROR(TRIM(_xlfn.TEXTSPLIT(_xlfn.XLOOKUP(E237,techniques!$A$2:$A$608,techniques!$B$2:$B$608),":")),"")</f>
        <v/>
      </c>
      <c r="G237" s="28"/>
      <c r="H237" s="28" t="str">
        <f t="shared" si="12"/>
        <v/>
      </c>
      <c r="J237" s="28"/>
      <c r="K237" s="28" t="str" cm="1">
        <f t="array" ref="K237">IFERROR(TRIM(_xlfn.TEXTSPLIT(_xlfn.XLOOKUP(J237,techniques!$A$2:$A$608,techniques!$B$2:$B$608),":")),"")</f>
        <v/>
      </c>
      <c r="L237" s="28"/>
      <c r="M237" s="28" t="str">
        <f t="shared" si="13"/>
        <v/>
      </c>
      <c r="Q237" s="28"/>
      <c r="R237" s="28"/>
      <c r="S237" s="28"/>
      <c r="T237" s="28"/>
      <c r="V237" s="1">
        <f t="shared" si="15"/>
        <v>0</v>
      </c>
    </row>
    <row r="238" spans="5:22" outlineLevel="1" x14ac:dyDescent="0.45">
      <c r="E238" s="28"/>
      <c r="F238" s="28" t="str" cm="1">
        <f t="array" ref="F238">IFERROR(TRIM(_xlfn.TEXTSPLIT(_xlfn.XLOOKUP(E238,techniques!$A$2:$A$608,techniques!$B$2:$B$608),":")),"")</f>
        <v/>
      </c>
      <c r="G238" s="28"/>
      <c r="H238" s="28" t="str">
        <f t="shared" si="12"/>
        <v/>
      </c>
      <c r="J238" s="28"/>
      <c r="K238" s="28" t="str" cm="1">
        <f t="array" ref="K238">IFERROR(TRIM(_xlfn.TEXTSPLIT(_xlfn.XLOOKUP(J238,techniques!$A$2:$A$608,techniques!$B$2:$B$608),":")),"")</f>
        <v/>
      </c>
      <c r="L238" s="28"/>
      <c r="M238" s="28" t="str">
        <f t="shared" si="13"/>
        <v/>
      </c>
      <c r="Q238" s="28"/>
      <c r="R238" s="28"/>
      <c r="S238" s="28"/>
      <c r="T238" s="28"/>
      <c r="V238" s="1">
        <f t="shared" si="15"/>
        <v>0</v>
      </c>
    </row>
    <row r="239" spans="5:22" outlineLevel="1" x14ac:dyDescent="0.45">
      <c r="E239" s="28"/>
      <c r="F239" s="28" t="str" cm="1">
        <f t="array" ref="F239">IFERROR(TRIM(_xlfn.TEXTSPLIT(_xlfn.XLOOKUP(E239,techniques!$A$2:$A$608,techniques!$B$2:$B$608),":")),"")</f>
        <v/>
      </c>
      <c r="G239" s="28"/>
      <c r="H239" s="28" t="str">
        <f t="shared" si="12"/>
        <v/>
      </c>
      <c r="J239" s="28"/>
      <c r="K239" s="28" t="str" cm="1">
        <f t="array" ref="K239">IFERROR(TRIM(_xlfn.TEXTSPLIT(_xlfn.XLOOKUP(J239,techniques!$A$2:$A$608,techniques!$B$2:$B$608),":")),"")</f>
        <v/>
      </c>
      <c r="L239" s="28"/>
      <c r="M239" s="28" t="str">
        <f t="shared" si="13"/>
        <v/>
      </c>
      <c r="Q239" s="28"/>
      <c r="R239" s="28"/>
      <c r="S239" s="28"/>
      <c r="T239" s="28"/>
      <c r="V239" s="1">
        <f t="shared" si="15"/>
        <v>0</v>
      </c>
    </row>
    <row r="240" spans="5:22" outlineLevel="1" x14ac:dyDescent="0.45">
      <c r="E240" s="28"/>
      <c r="F240" s="28" t="str" cm="1">
        <f t="array" ref="F240">IFERROR(TRIM(_xlfn.TEXTSPLIT(_xlfn.XLOOKUP(E240,techniques!$A$2:$A$608,techniques!$B$2:$B$608),":")),"")</f>
        <v/>
      </c>
      <c r="G240" s="28"/>
      <c r="H240" s="28" t="str">
        <f t="shared" si="12"/>
        <v/>
      </c>
      <c r="J240" s="28"/>
      <c r="K240" s="28" t="str" cm="1">
        <f t="array" ref="K240">IFERROR(TRIM(_xlfn.TEXTSPLIT(_xlfn.XLOOKUP(J240,techniques!$A$2:$A$608,techniques!$B$2:$B$608),":")),"")</f>
        <v/>
      </c>
      <c r="L240" s="28"/>
      <c r="M240" s="28" t="str">
        <f t="shared" si="13"/>
        <v/>
      </c>
      <c r="Q240" s="28"/>
      <c r="R240" s="28"/>
      <c r="S240" s="28"/>
      <c r="T240" s="28"/>
      <c r="V240" s="1">
        <f t="shared" si="15"/>
        <v>0</v>
      </c>
    </row>
    <row r="241" spans="5:22" outlineLevel="1" x14ac:dyDescent="0.45">
      <c r="E241" s="28"/>
      <c r="F241" s="28" t="str" cm="1">
        <f t="array" ref="F241">IFERROR(TRIM(_xlfn.TEXTSPLIT(_xlfn.XLOOKUP(E241,techniques!$A$2:$A$608,techniques!$B$2:$B$608),":")),"")</f>
        <v/>
      </c>
      <c r="G241" s="28"/>
      <c r="H241" s="28" t="str">
        <f t="shared" si="12"/>
        <v/>
      </c>
      <c r="J241" s="28"/>
      <c r="K241" s="28" t="str" cm="1">
        <f t="array" ref="K241">IFERROR(TRIM(_xlfn.TEXTSPLIT(_xlfn.XLOOKUP(J241,techniques!$A$2:$A$608,techniques!$B$2:$B$608),":")),"")</f>
        <v/>
      </c>
      <c r="L241" s="28"/>
      <c r="M241" s="28" t="str">
        <f t="shared" si="13"/>
        <v/>
      </c>
      <c r="Q241" s="28"/>
      <c r="R241" s="28"/>
      <c r="S241" s="28"/>
      <c r="T241" s="28"/>
      <c r="V241" s="1">
        <f t="shared" si="15"/>
        <v>0</v>
      </c>
    </row>
    <row r="242" spans="5:22" outlineLevel="1" x14ac:dyDescent="0.45">
      <c r="E242" s="28"/>
      <c r="F242" s="28" t="str" cm="1">
        <f t="array" ref="F242">IFERROR(TRIM(_xlfn.TEXTSPLIT(_xlfn.XLOOKUP(E242,techniques!$A$2:$A$608,techniques!$B$2:$B$608),":")),"")</f>
        <v/>
      </c>
      <c r="G242" s="28"/>
      <c r="H242" s="28" t="str">
        <f t="shared" si="12"/>
        <v/>
      </c>
      <c r="J242" s="28"/>
      <c r="K242" s="28" t="str" cm="1">
        <f t="array" ref="K242">IFERROR(TRIM(_xlfn.TEXTSPLIT(_xlfn.XLOOKUP(J242,techniques!$A$2:$A$608,techniques!$B$2:$B$608),":")),"")</f>
        <v/>
      </c>
      <c r="L242" s="28"/>
      <c r="M242" s="28" t="str">
        <f t="shared" si="13"/>
        <v/>
      </c>
      <c r="Q242" s="28"/>
      <c r="R242" s="28"/>
      <c r="S242" s="28"/>
      <c r="T242" s="28"/>
      <c r="V242" s="1">
        <f t="shared" si="15"/>
        <v>0</v>
      </c>
    </row>
    <row r="243" spans="5:22" outlineLevel="1" x14ac:dyDescent="0.45">
      <c r="E243" s="28"/>
      <c r="F243" s="28" t="str" cm="1">
        <f t="array" ref="F243">IFERROR(TRIM(_xlfn.TEXTSPLIT(_xlfn.XLOOKUP(E243,techniques!$A$2:$A$608,techniques!$B$2:$B$608),":")),"")</f>
        <v/>
      </c>
      <c r="G243" s="28"/>
      <c r="H243" s="28" t="str">
        <f t="shared" si="12"/>
        <v/>
      </c>
      <c r="J243" s="28"/>
      <c r="K243" s="28" t="str" cm="1">
        <f t="array" ref="K243">IFERROR(TRIM(_xlfn.TEXTSPLIT(_xlfn.XLOOKUP(J243,techniques!$A$2:$A$608,techniques!$B$2:$B$608),":")),"")</f>
        <v/>
      </c>
      <c r="L243" s="28"/>
      <c r="M243" s="28" t="str">
        <f t="shared" si="13"/>
        <v/>
      </c>
      <c r="Q243" s="28"/>
      <c r="R243" s="28"/>
      <c r="S243" s="28"/>
      <c r="T243" s="28"/>
      <c r="V243" s="1">
        <f t="shared" si="15"/>
        <v>0</v>
      </c>
    </row>
    <row r="244" spans="5:22" outlineLevel="1" x14ac:dyDescent="0.45">
      <c r="E244" s="28"/>
      <c r="F244" s="28" t="str" cm="1">
        <f t="array" ref="F244">IFERROR(TRIM(_xlfn.TEXTSPLIT(_xlfn.XLOOKUP(E244,techniques!$A$2:$A$608,techniques!$B$2:$B$608),":")),"")</f>
        <v/>
      </c>
      <c r="G244" s="28"/>
      <c r="H244" s="28" t="str">
        <f t="shared" si="12"/>
        <v/>
      </c>
      <c r="J244" s="28"/>
      <c r="K244" s="28" t="str" cm="1">
        <f t="array" ref="K244">IFERROR(TRIM(_xlfn.TEXTSPLIT(_xlfn.XLOOKUP(J244,techniques!$A$2:$A$608,techniques!$B$2:$B$608),":")),"")</f>
        <v/>
      </c>
      <c r="L244" s="28"/>
      <c r="M244" s="28" t="str">
        <f t="shared" si="13"/>
        <v/>
      </c>
      <c r="Q244" s="28"/>
      <c r="R244" s="28"/>
      <c r="S244" s="28"/>
      <c r="T244" s="28"/>
      <c r="V244" s="1">
        <f t="shared" si="15"/>
        <v>0</v>
      </c>
    </row>
    <row r="245" spans="5:22" outlineLevel="1" x14ac:dyDescent="0.45">
      <c r="E245" s="28"/>
      <c r="F245" s="28" t="str" cm="1">
        <f t="array" ref="F245">IFERROR(TRIM(_xlfn.TEXTSPLIT(_xlfn.XLOOKUP(E245,techniques!$A$2:$A$608,techniques!$B$2:$B$608),":")),"")</f>
        <v/>
      </c>
      <c r="G245" s="28"/>
      <c r="H245" s="28" t="str">
        <f t="shared" si="12"/>
        <v/>
      </c>
      <c r="J245" s="28"/>
      <c r="K245" s="28" t="str" cm="1">
        <f t="array" ref="K245">IFERROR(TRIM(_xlfn.TEXTSPLIT(_xlfn.XLOOKUP(J245,techniques!$A$2:$A$608,techniques!$B$2:$B$608),":")),"")</f>
        <v/>
      </c>
      <c r="L245" s="28"/>
      <c r="M245" s="28" t="str">
        <f t="shared" si="13"/>
        <v/>
      </c>
      <c r="Q245" s="28"/>
      <c r="R245" s="28"/>
      <c r="S245" s="28"/>
      <c r="T245" s="28"/>
      <c r="V245" s="1">
        <f t="shared" si="15"/>
        <v>0</v>
      </c>
    </row>
    <row r="246" spans="5:22" outlineLevel="1" x14ac:dyDescent="0.45">
      <c r="E246" s="28"/>
      <c r="F246" s="28" t="str" cm="1">
        <f t="array" ref="F246">IFERROR(TRIM(_xlfn.TEXTSPLIT(_xlfn.XLOOKUP(E246,techniques!$A$2:$A$608,techniques!$B$2:$B$608),":")),"")</f>
        <v/>
      </c>
      <c r="G246" s="28"/>
      <c r="H246" s="28" t="str">
        <f t="shared" si="12"/>
        <v/>
      </c>
      <c r="J246" s="28"/>
      <c r="K246" s="28" t="str" cm="1">
        <f t="array" ref="K246">IFERROR(TRIM(_xlfn.TEXTSPLIT(_xlfn.XLOOKUP(J246,techniques!$A$2:$A$608,techniques!$B$2:$B$608),":")),"")</f>
        <v/>
      </c>
      <c r="L246" s="28"/>
      <c r="M246" s="28" t="str">
        <f t="shared" si="13"/>
        <v/>
      </c>
      <c r="Q246" s="28"/>
      <c r="R246" s="28"/>
      <c r="S246" s="28"/>
      <c r="T246" s="28"/>
      <c r="V246" s="1">
        <f t="shared" si="15"/>
        <v>0</v>
      </c>
    </row>
    <row r="247" spans="5:22" outlineLevel="1" x14ac:dyDescent="0.45">
      <c r="E247" s="28"/>
      <c r="F247" s="28" t="str" cm="1">
        <f t="array" ref="F247">IFERROR(TRIM(_xlfn.TEXTSPLIT(_xlfn.XLOOKUP(E247,techniques!$A$2:$A$608,techniques!$B$2:$B$608),":")),"")</f>
        <v/>
      </c>
      <c r="G247" s="28"/>
      <c r="H247" s="28" t="str">
        <f t="shared" si="12"/>
        <v/>
      </c>
      <c r="J247" s="28"/>
      <c r="K247" s="28" t="str" cm="1">
        <f t="array" ref="K247">IFERROR(TRIM(_xlfn.TEXTSPLIT(_xlfn.XLOOKUP(J247,techniques!$A$2:$A$608,techniques!$B$2:$B$608),":")),"")</f>
        <v/>
      </c>
      <c r="L247" s="28"/>
      <c r="M247" s="28" t="str">
        <f t="shared" si="13"/>
        <v/>
      </c>
      <c r="Q247" s="28"/>
      <c r="R247" s="28"/>
      <c r="S247" s="28"/>
      <c r="T247" s="28"/>
      <c r="V247" s="1">
        <f t="shared" si="15"/>
        <v>0</v>
      </c>
    </row>
    <row r="248" spans="5:22" outlineLevel="1" x14ac:dyDescent="0.45">
      <c r="E248" s="28"/>
      <c r="F248" s="28" t="str" cm="1">
        <f t="array" ref="F248">IFERROR(TRIM(_xlfn.TEXTSPLIT(_xlfn.XLOOKUP(E248,techniques!$A$2:$A$608,techniques!$B$2:$B$608),":")),"")</f>
        <v/>
      </c>
      <c r="G248" s="28"/>
      <c r="H248" s="28" t="str">
        <f t="shared" si="12"/>
        <v/>
      </c>
      <c r="J248" s="28"/>
      <c r="K248" s="28" t="str" cm="1">
        <f t="array" ref="K248">IFERROR(TRIM(_xlfn.TEXTSPLIT(_xlfn.XLOOKUP(J248,techniques!$A$2:$A$608,techniques!$B$2:$B$608),":")),"")</f>
        <v/>
      </c>
      <c r="L248" s="28"/>
      <c r="M248" s="28" t="str">
        <f t="shared" si="13"/>
        <v/>
      </c>
      <c r="Q248" s="28"/>
      <c r="R248" s="28"/>
      <c r="S248" s="28"/>
      <c r="T248" s="28"/>
      <c r="V248" s="1">
        <f t="shared" si="15"/>
        <v>0</v>
      </c>
    </row>
    <row r="249" spans="5:22" outlineLevel="1" x14ac:dyDescent="0.45">
      <c r="E249" s="28"/>
      <c r="F249" s="28" t="str" cm="1">
        <f t="array" ref="F249">IFERROR(TRIM(_xlfn.TEXTSPLIT(_xlfn.XLOOKUP(E249,techniques!$A$2:$A$608,techniques!$B$2:$B$608),":")),"")</f>
        <v/>
      </c>
      <c r="G249" s="28"/>
      <c r="H249" s="28" t="str">
        <f t="shared" si="12"/>
        <v/>
      </c>
      <c r="J249" s="28"/>
      <c r="K249" s="28" t="str" cm="1">
        <f t="array" ref="K249">IFERROR(TRIM(_xlfn.TEXTSPLIT(_xlfn.XLOOKUP(J249,techniques!$A$2:$A$608,techniques!$B$2:$B$608),":")),"")</f>
        <v/>
      </c>
      <c r="L249" s="28"/>
      <c r="M249" s="28" t="str">
        <f t="shared" si="13"/>
        <v/>
      </c>
      <c r="Q249" s="28"/>
      <c r="R249" s="28"/>
      <c r="S249" s="28"/>
      <c r="T249" s="28"/>
      <c r="V249" s="1">
        <f t="shared" si="15"/>
        <v>0</v>
      </c>
    </row>
    <row r="250" spans="5:22" outlineLevel="1" x14ac:dyDescent="0.45">
      <c r="E250" s="28"/>
      <c r="F250" s="28" t="str" cm="1">
        <f t="array" ref="F250">IFERROR(TRIM(_xlfn.TEXTSPLIT(_xlfn.XLOOKUP(E250,techniques!$A$2:$A$608,techniques!$B$2:$B$608),":")),"")</f>
        <v/>
      </c>
      <c r="G250" s="28"/>
      <c r="H250" s="28" t="str">
        <f t="shared" si="12"/>
        <v/>
      </c>
      <c r="J250" s="28"/>
      <c r="K250" s="28" t="str" cm="1">
        <f t="array" ref="K250">IFERROR(TRIM(_xlfn.TEXTSPLIT(_xlfn.XLOOKUP(J250,techniques!$A$2:$A$608,techniques!$B$2:$B$608),":")),"")</f>
        <v/>
      </c>
      <c r="L250" s="28"/>
      <c r="M250" s="28" t="str">
        <f t="shared" si="13"/>
        <v/>
      </c>
      <c r="Q250" s="28"/>
      <c r="R250" s="28"/>
      <c r="S250" s="28"/>
      <c r="T250" s="28"/>
      <c r="V250" s="1">
        <f t="shared" si="15"/>
        <v>0</v>
      </c>
    </row>
    <row r="251" spans="5:22" outlineLevel="1" x14ac:dyDescent="0.45">
      <c r="E251" s="28"/>
      <c r="F251" s="28" t="str" cm="1">
        <f t="array" ref="F251">IFERROR(TRIM(_xlfn.TEXTSPLIT(_xlfn.XLOOKUP(E251,techniques!$A$2:$A$608,techniques!$B$2:$B$608),":")),"")</f>
        <v/>
      </c>
      <c r="G251" s="28"/>
      <c r="H251" s="28" t="str">
        <f t="shared" si="12"/>
        <v/>
      </c>
      <c r="J251" s="28"/>
      <c r="K251" s="28" t="str" cm="1">
        <f t="array" ref="K251">IFERROR(TRIM(_xlfn.TEXTSPLIT(_xlfn.XLOOKUP(J251,techniques!$A$2:$A$608,techniques!$B$2:$B$608),":")),"")</f>
        <v/>
      </c>
      <c r="L251" s="28"/>
      <c r="M251" s="28" t="str">
        <f t="shared" si="13"/>
        <v/>
      </c>
      <c r="Q251" s="28"/>
      <c r="R251" s="28"/>
      <c r="S251" s="28"/>
      <c r="T251" s="28"/>
      <c r="V251" s="1">
        <f t="shared" si="15"/>
        <v>0</v>
      </c>
    </row>
    <row r="252" spans="5:22" outlineLevel="1" x14ac:dyDescent="0.45">
      <c r="E252" s="28"/>
      <c r="F252" s="28" t="str" cm="1">
        <f t="array" ref="F252">IFERROR(TRIM(_xlfn.TEXTSPLIT(_xlfn.XLOOKUP(E252,techniques!$A$2:$A$608,techniques!$B$2:$B$608),":")),"")</f>
        <v/>
      </c>
      <c r="G252" s="28"/>
      <c r="H252" s="28" t="str">
        <f t="shared" si="12"/>
        <v/>
      </c>
      <c r="J252" s="28"/>
      <c r="K252" s="28" t="str" cm="1">
        <f t="array" ref="K252">IFERROR(TRIM(_xlfn.TEXTSPLIT(_xlfn.XLOOKUP(J252,techniques!$A$2:$A$608,techniques!$B$2:$B$608),":")),"")</f>
        <v/>
      </c>
      <c r="L252" s="28"/>
      <c r="M252" s="28" t="str">
        <f t="shared" si="13"/>
        <v/>
      </c>
      <c r="Q252" s="28"/>
      <c r="R252" s="28"/>
      <c r="S252" s="28"/>
      <c r="T252" s="28"/>
      <c r="V252" s="1">
        <f t="shared" si="15"/>
        <v>0</v>
      </c>
    </row>
    <row r="253" spans="5:22" outlineLevel="1" x14ac:dyDescent="0.45">
      <c r="E253" s="28"/>
      <c r="F253" s="28" t="str" cm="1">
        <f t="array" ref="F253">IFERROR(TRIM(_xlfn.TEXTSPLIT(_xlfn.XLOOKUP(E253,techniques!$A$2:$A$608,techniques!$B$2:$B$608),":")),"")</f>
        <v/>
      </c>
      <c r="G253" s="28"/>
      <c r="H253" s="28" t="str">
        <f t="shared" si="12"/>
        <v/>
      </c>
      <c r="J253" s="28"/>
      <c r="K253" s="28" t="str" cm="1">
        <f t="array" ref="K253">IFERROR(TRIM(_xlfn.TEXTSPLIT(_xlfn.XLOOKUP(J253,techniques!$A$2:$A$608,techniques!$B$2:$B$608),":")),"")</f>
        <v/>
      </c>
      <c r="L253" s="28"/>
      <c r="M253" s="28" t="str">
        <f t="shared" si="13"/>
        <v/>
      </c>
      <c r="Q253" s="28"/>
      <c r="R253" s="28"/>
      <c r="S253" s="28"/>
      <c r="T253" s="28"/>
      <c r="V253" s="1">
        <f t="shared" si="15"/>
        <v>0</v>
      </c>
    </row>
    <row r="254" spans="5:22" outlineLevel="1" x14ac:dyDescent="0.45">
      <c r="E254" s="28"/>
      <c r="F254" s="28" t="str" cm="1">
        <f t="array" ref="F254">IFERROR(TRIM(_xlfn.TEXTSPLIT(_xlfn.XLOOKUP(E254,techniques!$A$2:$A$608,techniques!$B$2:$B$608),":")),"")</f>
        <v/>
      </c>
      <c r="G254" s="28"/>
      <c r="H254" s="28" t="str">
        <f t="shared" si="12"/>
        <v/>
      </c>
      <c r="J254" s="28"/>
      <c r="K254" s="28" t="str" cm="1">
        <f t="array" ref="K254">IFERROR(TRIM(_xlfn.TEXTSPLIT(_xlfn.XLOOKUP(J254,techniques!$A$2:$A$608,techniques!$B$2:$B$608),":")),"")</f>
        <v/>
      </c>
      <c r="L254" s="28"/>
      <c r="M254" s="28" t="str">
        <f t="shared" si="13"/>
        <v/>
      </c>
      <c r="Q254" s="28"/>
      <c r="R254" s="28"/>
      <c r="S254" s="28"/>
      <c r="T254" s="28"/>
      <c r="V254" s="1">
        <f t="shared" si="15"/>
        <v>0</v>
      </c>
    </row>
    <row r="255" spans="5:22" outlineLevel="1" x14ac:dyDescent="0.45">
      <c r="E255" s="28"/>
      <c r="F255" s="28" t="str" cm="1">
        <f t="array" ref="F255">IFERROR(TRIM(_xlfn.TEXTSPLIT(_xlfn.XLOOKUP(E255,techniques!$A$2:$A$608,techniques!$B$2:$B$608),":")),"")</f>
        <v/>
      </c>
      <c r="G255" s="28"/>
      <c r="H255" s="28" t="str">
        <f t="shared" si="12"/>
        <v/>
      </c>
      <c r="J255" s="28"/>
      <c r="K255" s="28" t="str" cm="1">
        <f t="array" ref="K255">IFERROR(TRIM(_xlfn.TEXTSPLIT(_xlfn.XLOOKUP(J255,techniques!$A$2:$A$608,techniques!$B$2:$B$608),":")),"")</f>
        <v/>
      </c>
      <c r="L255" s="28"/>
      <c r="M255" s="28" t="str">
        <f t="shared" si="13"/>
        <v/>
      </c>
      <c r="Q255" s="28"/>
      <c r="R255" s="28"/>
      <c r="S255" s="28"/>
      <c r="T255" s="28"/>
      <c r="V255" s="1">
        <f t="shared" si="15"/>
        <v>0</v>
      </c>
    </row>
    <row r="256" spans="5:22" outlineLevel="1" x14ac:dyDescent="0.45">
      <c r="E256" s="28"/>
      <c r="F256" s="28" t="str" cm="1">
        <f t="array" ref="F256">IFERROR(TRIM(_xlfn.TEXTSPLIT(_xlfn.XLOOKUP(E256,techniques!$A$2:$A$608,techniques!$B$2:$B$608),":")),"")</f>
        <v/>
      </c>
      <c r="G256" s="28"/>
      <c r="H256" s="28" t="str">
        <f t="shared" si="12"/>
        <v/>
      </c>
      <c r="J256" s="28"/>
      <c r="K256" s="28" t="str" cm="1">
        <f t="array" ref="K256">IFERROR(TRIM(_xlfn.TEXTSPLIT(_xlfn.XLOOKUP(J256,techniques!$A$2:$A$608,techniques!$B$2:$B$608),":")),"")</f>
        <v/>
      </c>
      <c r="L256" s="28"/>
      <c r="M256" s="28" t="str">
        <f t="shared" si="13"/>
        <v/>
      </c>
      <c r="Q256" s="28"/>
      <c r="R256" s="28"/>
      <c r="S256" s="28"/>
      <c r="T256" s="28"/>
      <c r="V256" s="1">
        <f t="shared" si="15"/>
        <v>0</v>
      </c>
    </row>
    <row r="257" spans="5:22" outlineLevel="1" x14ac:dyDescent="0.45">
      <c r="E257" s="28"/>
      <c r="F257" s="28" t="str" cm="1">
        <f t="array" ref="F257">IFERROR(TRIM(_xlfn.TEXTSPLIT(_xlfn.XLOOKUP(E257,techniques!$A$2:$A$608,techniques!$B$2:$B$608),":")),"")</f>
        <v/>
      </c>
      <c r="G257" s="28"/>
      <c r="H257" s="28" t="str">
        <f t="shared" si="12"/>
        <v/>
      </c>
      <c r="J257" s="28"/>
      <c r="K257" s="28" t="str" cm="1">
        <f t="array" ref="K257">IFERROR(TRIM(_xlfn.TEXTSPLIT(_xlfn.XLOOKUP(J257,techniques!$A$2:$A$608,techniques!$B$2:$B$608),":")),"")</f>
        <v/>
      </c>
      <c r="L257" s="28"/>
      <c r="M257" s="28" t="str">
        <f t="shared" si="13"/>
        <v/>
      </c>
      <c r="Q257" s="28"/>
      <c r="R257" s="28"/>
      <c r="S257" s="28"/>
      <c r="T257" s="28"/>
      <c r="V257" s="1">
        <f t="shared" si="15"/>
        <v>0</v>
      </c>
    </row>
    <row r="258" spans="5:22" outlineLevel="1" x14ac:dyDescent="0.45">
      <c r="E258" s="28"/>
      <c r="F258" s="28" t="str" cm="1">
        <f t="array" ref="F258">IFERROR(TRIM(_xlfn.TEXTSPLIT(_xlfn.XLOOKUP(E258,techniques!$A$2:$A$608,techniques!$B$2:$B$608),":")),"")</f>
        <v/>
      </c>
      <c r="G258" s="28"/>
      <c r="H258" s="28" t="str">
        <f t="shared" si="12"/>
        <v/>
      </c>
      <c r="J258" s="28"/>
      <c r="K258" s="28" t="str" cm="1">
        <f t="array" ref="K258">IFERROR(TRIM(_xlfn.TEXTSPLIT(_xlfn.XLOOKUP(J258,techniques!$A$2:$A$608,techniques!$B$2:$B$608),":")),"")</f>
        <v/>
      </c>
      <c r="L258" s="28"/>
      <c r="M258" s="28" t="str">
        <f t="shared" si="13"/>
        <v/>
      </c>
      <c r="Q258" s="28"/>
      <c r="R258" s="28"/>
      <c r="S258" s="28"/>
      <c r="T258" s="28"/>
      <c r="V258" s="1">
        <f t="shared" si="15"/>
        <v>0</v>
      </c>
    </row>
    <row r="259" spans="5:22" outlineLevel="1" x14ac:dyDescent="0.45">
      <c r="E259" s="28"/>
      <c r="F259" s="28" t="str" cm="1">
        <f t="array" ref="F259">IFERROR(TRIM(_xlfn.TEXTSPLIT(_xlfn.XLOOKUP(E259,techniques!$A$2:$A$608,techniques!$B$2:$B$608),":")),"")</f>
        <v/>
      </c>
      <c r="G259" s="28"/>
      <c r="H259" s="28" t="str">
        <f t="shared" si="12"/>
        <v/>
      </c>
      <c r="J259" s="28"/>
      <c r="K259" s="28" t="str" cm="1">
        <f t="array" ref="K259">IFERROR(TRIM(_xlfn.TEXTSPLIT(_xlfn.XLOOKUP(J259,techniques!$A$2:$A$608,techniques!$B$2:$B$608),":")),"")</f>
        <v/>
      </c>
      <c r="L259" s="28"/>
      <c r="M259" s="28" t="str">
        <f t="shared" si="13"/>
        <v/>
      </c>
      <c r="Q259" s="28"/>
      <c r="R259" s="28"/>
      <c r="S259" s="28"/>
      <c r="T259" s="28"/>
      <c r="V259" s="1">
        <f t="shared" si="15"/>
        <v>0</v>
      </c>
    </row>
    <row r="260" spans="5:22" outlineLevel="1" x14ac:dyDescent="0.45">
      <c r="E260" s="28"/>
      <c r="F260" s="28" t="str" cm="1">
        <f t="array" ref="F260">IFERROR(TRIM(_xlfn.TEXTSPLIT(_xlfn.XLOOKUP(E260,techniques!$A$2:$A$608,techniques!$B$2:$B$608),":")),"")</f>
        <v/>
      </c>
      <c r="G260" s="28"/>
      <c r="H260" s="28" t="str">
        <f t="shared" si="12"/>
        <v/>
      </c>
      <c r="J260" s="28"/>
      <c r="K260" s="28" t="str" cm="1">
        <f t="array" ref="K260">IFERROR(TRIM(_xlfn.TEXTSPLIT(_xlfn.XLOOKUP(J260,techniques!$A$2:$A$608,techniques!$B$2:$B$608),":")),"")</f>
        <v/>
      </c>
      <c r="L260" s="28"/>
      <c r="M260" s="28" t="str">
        <f t="shared" si="13"/>
        <v/>
      </c>
      <c r="Q260" s="28"/>
      <c r="R260" s="28"/>
      <c r="S260" s="28"/>
      <c r="T260" s="28"/>
      <c r="V260" s="1">
        <f t="shared" si="15"/>
        <v>0</v>
      </c>
    </row>
    <row r="261" spans="5:22" outlineLevel="1" x14ac:dyDescent="0.45">
      <c r="E261" s="28"/>
      <c r="F261" s="28" t="str" cm="1">
        <f t="array" ref="F261">IFERROR(TRIM(_xlfn.TEXTSPLIT(_xlfn.XLOOKUP(E261,techniques!$A$2:$A$608,techniques!$B$2:$B$608),":")),"")</f>
        <v/>
      </c>
      <c r="G261" s="28"/>
      <c r="H261" s="28" t="str">
        <f t="shared" si="12"/>
        <v/>
      </c>
      <c r="J261" s="28"/>
      <c r="K261" s="28" t="str" cm="1">
        <f t="array" ref="K261">IFERROR(TRIM(_xlfn.TEXTSPLIT(_xlfn.XLOOKUP(J261,techniques!$A$2:$A$608,techniques!$B$2:$B$608),":")),"")</f>
        <v/>
      </c>
      <c r="L261" s="28"/>
      <c r="M261" s="28" t="str">
        <f t="shared" si="13"/>
        <v/>
      </c>
      <c r="Q261" s="28"/>
      <c r="R261" s="28"/>
      <c r="S261" s="28"/>
      <c r="T261" s="28"/>
      <c r="V261" s="1">
        <f t="shared" si="15"/>
        <v>0</v>
      </c>
    </row>
    <row r="262" spans="5:22" outlineLevel="1" x14ac:dyDescent="0.45">
      <c r="E262" s="28"/>
      <c r="F262" s="28" t="str" cm="1">
        <f t="array" ref="F262">IFERROR(TRIM(_xlfn.TEXTSPLIT(_xlfn.XLOOKUP(E262,techniques!$A$2:$A$608,techniques!$B$2:$B$608),":")),"")</f>
        <v/>
      </c>
      <c r="G262" s="28"/>
      <c r="H262" s="28" t="str">
        <f t="shared" si="12"/>
        <v/>
      </c>
      <c r="J262" s="28"/>
      <c r="K262" s="28" t="str" cm="1">
        <f t="array" ref="K262">IFERROR(TRIM(_xlfn.TEXTSPLIT(_xlfn.XLOOKUP(J262,techniques!$A$2:$A$608,techniques!$B$2:$B$608),":")),"")</f>
        <v/>
      </c>
      <c r="L262" s="28"/>
      <c r="M262" s="28" t="str">
        <f t="shared" si="13"/>
        <v/>
      </c>
      <c r="Q262" s="28"/>
      <c r="R262" s="28"/>
      <c r="S262" s="28"/>
      <c r="T262" s="28"/>
      <c r="V262" s="1">
        <f t="shared" si="15"/>
        <v>0</v>
      </c>
    </row>
    <row r="263" spans="5:22" outlineLevel="1" x14ac:dyDescent="0.45">
      <c r="E263" s="28"/>
      <c r="F263" s="28" t="str" cm="1">
        <f t="array" ref="F263">IFERROR(TRIM(_xlfn.TEXTSPLIT(_xlfn.XLOOKUP(E263,techniques!$A$2:$A$608,techniques!$B$2:$B$608),":")),"")</f>
        <v/>
      </c>
      <c r="G263" s="28"/>
      <c r="H263" s="28" t="str">
        <f t="shared" si="12"/>
        <v/>
      </c>
      <c r="J263" s="28"/>
      <c r="K263" s="28" t="str" cm="1">
        <f t="array" ref="K263">IFERROR(TRIM(_xlfn.TEXTSPLIT(_xlfn.XLOOKUP(J263,techniques!$A$2:$A$608,techniques!$B$2:$B$608),":")),"")</f>
        <v/>
      </c>
      <c r="L263" s="28"/>
      <c r="M263" s="28" t="str">
        <f t="shared" si="13"/>
        <v/>
      </c>
      <c r="Q263" s="28"/>
      <c r="R263" s="28"/>
      <c r="S263" s="28"/>
      <c r="T263" s="28"/>
      <c r="V263" s="1">
        <f t="shared" si="15"/>
        <v>0</v>
      </c>
    </row>
    <row r="264" spans="5:22" outlineLevel="1" x14ac:dyDescent="0.45">
      <c r="E264" s="28"/>
      <c r="F264" s="28" t="str" cm="1">
        <f t="array" ref="F264">IFERROR(TRIM(_xlfn.TEXTSPLIT(_xlfn.XLOOKUP(E264,techniques!$A$2:$A$608,techniques!$B$2:$B$608),":")),"")</f>
        <v/>
      </c>
      <c r="G264" s="28"/>
      <c r="H264" s="28" t="str">
        <f t="shared" si="12"/>
        <v/>
      </c>
      <c r="J264" s="28"/>
      <c r="K264" s="28" t="str" cm="1">
        <f t="array" ref="K264">IFERROR(TRIM(_xlfn.TEXTSPLIT(_xlfn.XLOOKUP(J264,techniques!$A$2:$A$608,techniques!$B$2:$B$608),":")),"")</f>
        <v/>
      </c>
      <c r="L264" s="28"/>
      <c r="M264" s="28" t="str">
        <f t="shared" si="13"/>
        <v/>
      </c>
      <c r="Q264" s="28"/>
      <c r="R264" s="28"/>
      <c r="S264" s="28"/>
      <c r="T264" s="28"/>
      <c r="V264" s="1">
        <f t="shared" si="15"/>
        <v>0</v>
      </c>
    </row>
    <row r="265" spans="5:22" outlineLevel="1" x14ac:dyDescent="0.45">
      <c r="E265" s="28"/>
      <c r="F265" s="28" t="str" cm="1">
        <f t="array" ref="F265">IFERROR(TRIM(_xlfn.TEXTSPLIT(_xlfn.XLOOKUP(E265,techniques!$A$2:$A$608,techniques!$B$2:$B$608),":")),"")</f>
        <v/>
      </c>
      <c r="G265" s="28"/>
      <c r="H265" s="28" t="str">
        <f t="shared" si="12"/>
        <v/>
      </c>
      <c r="J265" s="28"/>
      <c r="K265" s="28" t="str" cm="1">
        <f t="array" ref="K265">IFERROR(TRIM(_xlfn.TEXTSPLIT(_xlfn.XLOOKUP(J265,techniques!$A$2:$A$608,techniques!$B$2:$B$608),":")),"")</f>
        <v/>
      </c>
      <c r="L265" s="28"/>
      <c r="M265" s="28" t="str">
        <f t="shared" si="13"/>
        <v/>
      </c>
      <c r="Q265" s="28"/>
      <c r="R265" s="28"/>
      <c r="S265" s="28"/>
      <c r="T265" s="28"/>
      <c r="V265" s="1">
        <f t="shared" si="15"/>
        <v>0</v>
      </c>
    </row>
    <row r="266" spans="5:22" outlineLevel="1" x14ac:dyDescent="0.45">
      <c r="E266" s="28"/>
      <c r="F266" s="28" t="str" cm="1">
        <f t="array" ref="F266">IFERROR(TRIM(_xlfn.TEXTSPLIT(_xlfn.XLOOKUP(E266,techniques!$A$2:$A$608,techniques!$B$2:$B$608),":")),"")</f>
        <v/>
      </c>
      <c r="G266" s="28"/>
      <c r="H266" s="28" t="str">
        <f t="shared" si="12"/>
        <v/>
      </c>
      <c r="J266" s="28"/>
      <c r="K266" s="28" t="str" cm="1">
        <f t="array" ref="K266">IFERROR(TRIM(_xlfn.TEXTSPLIT(_xlfn.XLOOKUP(J266,techniques!$A$2:$A$608,techniques!$B$2:$B$608),":")),"")</f>
        <v/>
      </c>
      <c r="L266" s="28"/>
      <c r="M266" s="28" t="str">
        <f t="shared" si="13"/>
        <v/>
      </c>
      <c r="Q266" s="28"/>
      <c r="R266" s="28"/>
      <c r="S266" s="28"/>
      <c r="T266" s="28"/>
      <c r="V266" s="1">
        <f t="shared" si="15"/>
        <v>0</v>
      </c>
    </row>
    <row r="267" spans="5:22" outlineLevel="1" x14ac:dyDescent="0.45">
      <c r="E267" s="28"/>
      <c r="F267" s="28" t="str" cm="1">
        <f t="array" ref="F267">IFERROR(TRIM(_xlfn.TEXTSPLIT(_xlfn.XLOOKUP(E267,techniques!$A$2:$A$608,techniques!$B$2:$B$608),":")),"")</f>
        <v/>
      </c>
      <c r="G267" s="28"/>
      <c r="H267" s="28" t="str">
        <f t="shared" si="12"/>
        <v/>
      </c>
      <c r="J267" s="28"/>
      <c r="K267" s="28" t="str" cm="1">
        <f t="array" ref="K267">IFERROR(TRIM(_xlfn.TEXTSPLIT(_xlfn.XLOOKUP(J267,techniques!$A$2:$A$608,techniques!$B$2:$B$608),":")),"")</f>
        <v/>
      </c>
      <c r="L267" s="28"/>
      <c r="M267" s="28" t="str">
        <f t="shared" si="13"/>
        <v/>
      </c>
      <c r="Q267" s="28"/>
      <c r="R267" s="28"/>
      <c r="S267" s="28"/>
      <c r="T267" s="28"/>
      <c r="V267" s="1">
        <f t="shared" si="15"/>
        <v>0</v>
      </c>
    </row>
    <row r="268" spans="5:22" outlineLevel="1" x14ac:dyDescent="0.45">
      <c r="E268" s="28"/>
      <c r="F268" s="28" t="str" cm="1">
        <f t="array" ref="F268">IFERROR(TRIM(_xlfn.TEXTSPLIT(_xlfn.XLOOKUP(E268,techniques!$A$2:$A$608,techniques!$B$2:$B$608),":")),"")</f>
        <v/>
      </c>
      <c r="G268" s="28"/>
      <c r="H268" s="28" t="str">
        <f t="shared" si="12"/>
        <v/>
      </c>
      <c r="J268" s="28"/>
      <c r="K268" s="28" t="str" cm="1">
        <f t="array" ref="K268">IFERROR(TRIM(_xlfn.TEXTSPLIT(_xlfn.XLOOKUP(J268,techniques!$A$2:$A$608,techniques!$B$2:$B$608),":")),"")</f>
        <v/>
      </c>
      <c r="L268" s="28"/>
      <c r="M268" s="28" t="str">
        <f t="shared" si="13"/>
        <v/>
      </c>
      <c r="Q268" s="28"/>
      <c r="R268" s="28"/>
      <c r="S268" s="28"/>
      <c r="T268" s="28"/>
      <c r="V268" s="1">
        <f t="shared" si="15"/>
        <v>0</v>
      </c>
    </row>
    <row r="269" spans="5:22" outlineLevel="1" x14ac:dyDescent="0.45">
      <c r="E269" s="28"/>
      <c r="F269" s="28" t="str" cm="1">
        <f t="array" ref="F269">IFERROR(TRIM(_xlfn.TEXTSPLIT(_xlfn.XLOOKUP(E269,techniques!$A$2:$A$608,techniques!$B$2:$B$608),":")),"")</f>
        <v/>
      </c>
      <c r="G269" s="28"/>
      <c r="H269" s="28" t="str">
        <f t="shared" si="12"/>
        <v/>
      </c>
      <c r="J269" s="28"/>
      <c r="K269" s="28" t="str" cm="1">
        <f t="array" ref="K269">IFERROR(TRIM(_xlfn.TEXTSPLIT(_xlfn.XLOOKUP(J269,techniques!$A$2:$A$608,techniques!$B$2:$B$608),":")),"")</f>
        <v/>
      </c>
      <c r="L269" s="28"/>
      <c r="M269" s="28" t="str">
        <f t="shared" si="13"/>
        <v/>
      </c>
      <c r="Q269" s="28"/>
      <c r="R269" s="28"/>
      <c r="S269" s="28"/>
      <c r="T269" s="28"/>
      <c r="V269" s="1">
        <f t="shared" si="15"/>
        <v>0</v>
      </c>
    </row>
    <row r="270" spans="5:22" outlineLevel="1" x14ac:dyDescent="0.45">
      <c r="E270" s="28"/>
      <c r="F270" s="28" t="str" cm="1">
        <f t="array" ref="F270">IFERROR(TRIM(_xlfn.TEXTSPLIT(_xlfn.XLOOKUP(E270,techniques!$A$2:$A$608,techniques!$B$2:$B$608),":")),"")</f>
        <v/>
      </c>
      <c r="G270" s="28"/>
      <c r="H270" s="28" t="str">
        <f t="shared" si="12"/>
        <v/>
      </c>
      <c r="J270" s="28"/>
      <c r="K270" s="28" t="str" cm="1">
        <f t="array" ref="K270">IFERROR(TRIM(_xlfn.TEXTSPLIT(_xlfn.XLOOKUP(J270,techniques!$A$2:$A$608,techniques!$B$2:$B$608),":")),"")</f>
        <v/>
      </c>
      <c r="L270" s="28"/>
      <c r="M270" s="28" t="str">
        <f t="shared" si="13"/>
        <v/>
      </c>
      <c r="Q270" s="28"/>
      <c r="R270" s="28"/>
      <c r="S270" s="28"/>
      <c r="T270" s="28"/>
      <c r="V270" s="1">
        <f t="shared" si="15"/>
        <v>0</v>
      </c>
    </row>
    <row r="271" spans="5:22" outlineLevel="1" x14ac:dyDescent="0.45">
      <c r="E271" s="28"/>
      <c r="F271" s="28" t="str" cm="1">
        <f t="array" ref="F271">IFERROR(TRIM(_xlfn.TEXTSPLIT(_xlfn.XLOOKUP(E271,techniques!$A$2:$A$608,techniques!$B$2:$B$608),":")),"")</f>
        <v/>
      </c>
      <c r="G271" s="28"/>
      <c r="H271" s="28" t="str">
        <f t="shared" ref="H271:H334" si="16">IF(G271="",_xlfn.TEXTJOIN(": ",TRUE,E271,F271),_xlfn.TEXTJOIN(": ",TRUE,E271,G271))</f>
        <v/>
      </c>
      <c r="J271" s="28"/>
      <c r="K271" s="28" t="str" cm="1">
        <f t="array" ref="K271">IFERROR(TRIM(_xlfn.TEXTSPLIT(_xlfn.XLOOKUP(J271,techniques!$A$2:$A$608,techniques!$B$2:$B$608),":")),"")</f>
        <v/>
      </c>
      <c r="L271" s="28"/>
      <c r="M271" s="28" t="str">
        <f t="shared" ref="M271:M334" si="17">IF(L271="",_xlfn.TEXTJOIN(": ",TRUE,J271,K271),_xlfn.TEXTJOIN(": ",TRUE,J271,L271))</f>
        <v/>
      </c>
      <c r="Q271" s="28"/>
      <c r="R271" s="28"/>
      <c r="S271" s="28"/>
      <c r="T271" s="28"/>
      <c r="V271" s="1">
        <f t="shared" ref="V271:V334" si="18">IF(ISNA(MATCH(J271,E$14:E$1000,0)),J271,"")</f>
        <v>0</v>
      </c>
    </row>
    <row r="272" spans="5:22" outlineLevel="1" x14ac:dyDescent="0.45">
      <c r="E272" s="28"/>
      <c r="F272" s="28" t="str" cm="1">
        <f t="array" ref="F272">IFERROR(TRIM(_xlfn.TEXTSPLIT(_xlfn.XLOOKUP(E272,techniques!$A$2:$A$608,techniques!$B$2:$B$608),":")),"")</f>
        <v/>
      </c>
      <c r="G272" s="28"/>
      <c r="H272" s="28" t="str">
        <f t="shared" si="16"/>
        <v/>
      </c>
      <c r="J272" s="28"/>
      <c r="K272" s="28" t="str" cm="1">
        <f t="array" ref="K272">IFERROR(TRIM(_xlfn.TEXTSPLIT(_xlfn.XLOOKUP(J272,techniques!$A$2:$A$608,techniques!$B$2:$B$608),":")),"")</f>
        <v/>
      </c>
      <c r="L272" s="28"/>
      <c r="M272" s="28" t="str">
        <f t="shared" si="17"/>
        <v/>
      </c>
      <c r="Q272" s="28"/>
      <c r="R272" s="28"/>
      <c r="S272" s="28"/>
      <c r="T272" s="28"/>
      <c r="V272" s="1">
        <f t="shared" si="18"/>
        <v>0</v>
      </c>
    </row>
    <row r="273" spans="5:22" outlineLevel="1" x14ac:dyDescent="0.45">
      <c r="E273" s="28"/>
      <c r="F273" s="28" t="str" cm="1">
        <f t="array" ref="F273">IFERROR(TRIM(_xlfn.TEXTSPLIT(_xlfn.XLOOKUP(E273,techniques!$A$2:$A$608,techniques!$B$2:$B$608),":")),"")</f>
        <v/>
      </c>
      <c r="G273" s="28"/>
      <c r="H273" s="28" t="str">
        <f t="shared" si="16"/>
        <v/>
      </c>
      <c r="J273" s="28"/>
      <c r="K273" s="28" t="str" cm="1">
        <f t="array" ref="K273">IFERROR(TRIM(_xlfn.TEXTSPLIT(_xlfn.XLOOKUP(J273,techniques!$A$2:$A$608,techniques!$B$2:$B$608),":")),"")</f>
        <v/>
      </c>
      <c r="L273" s="28"/>
      <c r="M273" s="28" t="str">
        <f t="shared" si="17"/>
        <v/>
      </c>
      <c r="Q273" s="28"/>
      <c r="R273" s="28"/>
      <c r="S273" s="28"/>
      <c r="T273" s="28"/>
      <c r="V273" s="1">
        <f t="shared" si="18"/>
        <v>0</v>
      </c>
    </row>
    <row r="274" spans="5:22" outlineLevel="1" x14ac:dyDescent="0.45">
      <c r="E274" s="28"/>
      <c r="F274" s="28" t="str" cm="1">
        <f t="array" ref="F274">IFERROR(TRIM(_xlfn.TEXTSPLIT(_xlfn.XLOOKUP(E274,techniques!$A$2:$A$608,techniques!$B$2:$B$608),":")),"")</f>
        <v/>
      </c>
      <c r="G274" s="28"/>
      <c r="H274" s="28" t="str">
        <f t="shared" si="16"/>
        <v/>
      </c>
      <c r="J274" s="28"/>
      <c r="K274" s="28" t="str" cm="1">
        <f t="array" ref="K274">IFERROR(TRIM(_xlfn.TEXTSPLIT(_xlfn.XLOOKUP(J274,techniques!$A$2:$A$608,techniques!$B$2:$B$608),":")),"")</f>
        <v/>
      </c>
      <c r="L274" s="28"/>
      <c r="M274" s="28" t="str">
        <f t="shared" si="17"/>
        <v/>
      </c>
      <c r="Q274" s="28"/>
      <c r="R274" s="28"/>
      <c r="S274" s="28"/>
      <c r="T274" s="28"/>
      <c r="V274" s="1">
        <f t="shared" si="18"/>
        <v>0</v>
      </c>
    </row>
    <row r="275" spans="5:22" outlineLevel="1" x14ac:dyDescent="0.45">
      <c r="E275" s="28"/>
      <c r="F275" s="28" t="str" cm="1">
        <f t="array" ref="F275">IFERROR(TRIM(_xlfn.TEXTSPLIT(_xlfn.XLOOKUP(E275,techniques!$A$2:$A$608,techniques!$B$2:$B$608),":")),"")</f>
        <v/>
      </c>
      <c r="G275" s="28"/>
      <c r="H275" s="28" t="str">
        <f t="shared" si="16"/>
        <v/>
      </c>
      <c r="J275" s="28"/>
      <c r="K275" s="28" t="str" cm="1">
        <f t="array" ref="K275">IFERROR(TRIM(_xlfn.TEXTSPLIT(_xlfn.XLOOKUP(J275,techniques!$A$2:$A$608,techniques!$B$2:$B$608),":")),"")</f>
        <v/>
      </c>
      <c r="L275" s="28"/>
      <c r="M275" s="28" t="str">
        <f t="shared" si="17"/>
        <v/>
      </c>
      <c r="Q275" s="28"/>
      <c r="R275" s="28"/>
      <c r="S275" s="28"/>
      <c r="T275" s="28"/>
      <c r="V275" s="1">
        <f t="shared" si="18"/>
        <v>0</v>
      </c>
    </row>
    <row r="276" spans="5:22" outlineLevel="1" x14ac:dyDescent="0.45">
      <c r="E276" s="28"/>
      <c r="F276" s="28" t="str" cm="1">
        <f t="array" ref="F276">IFERROR(TRIM(_xlfn.TEXTSPLIT(_xlfn.XLOOKUP(E276,techniques!$A$2:$A$608,techniques!$B$2:$B$608),":")),"")</f>
        <v/>
      </c>
      <c r="G276" s="28"/>
      <c r="H276" s="28" t="str">
        <f t="shared" si="16"/>
        <v/>
      </c>
      <c r="J276" s="28"/>
      <c r="K276" s="28" t="str" cm="1">
        <f t="array" ref="K276">IFERROR(TRIM(_xlfn.TEXTSPLIT(_xlfn.XLOOKUP(J276,techniques!$A$2:$A$608,techniques!$B$2:$B$608),":")),"")</f>
        <v/>
      </c>
      <c r="L276" s="28"/>
      <c r="M276" s="28" t="str">
        <f t="shared" si="17"/>
        <v/>
      </c>
      <c r="Q276" s="28"/>
      <c r="R276" s="28"/>
      <c r="S276" s="28"/>
      <c r="T276" s="28"/>
      <c r="V276" s="1">
        <f t="shared" si="18"/>
        <v>0</v>
      </c>
    </row>
    <row r="277" spans="5:22" outlineLevel="1" x14ac:dyDescent="0.45">
      <c r="E277" s="28"/>
      <c r="F277" s="28" t="str" cm="1">
        <f t="array" ref="F277">IFERROR(TRIM(_xlfn.TEXTSPLIT(_xlfn.XLOOKUP(E277,techniques!$A$2:$A$608,techniques!$B$2:$B$608),":")),"")</f>
        <v/>
      </c>
      <c r="G277" s="28"/>
      <c r="H277" s="28" t="str">
        <f t="shared" si="16"/>
        <v/>
      </c>
      <c r="J277" s="28"/>
      <c r="K277" s="28" t="str" cm="1">
        <f t="array" ref="K277">IFERROR(TRIM(_xlfn.TEXTSPLIT(_xlfn.XLOOKUP(J277,techniques!$A$2:$A$608,techniques!$B$2:$B$608),":")),"")</f>
        <v/>
      </c>
      <c r="L277" s="28"/>
      <c r="M277" s="28" t="str">
        <f t="shared" si="17"/>
        <v/>
      </c>
      <c r="Q277" s="28"/>
      <c r="R277" s="28"/>
      <c r="S277" s="28"/>
      <c r="T277" s="28"/>
      <c r="V277" s="1">
        <f t="shared" si="18"/>
        <v>0</v>
      </c>
    </row>
    <row r="278" spans="5:22" outlineLevel="1" x14ac:dyDescent="0.45">
      <c r="E278" s="28"/>
      <c r="F278" s="28" t="str" cm="1">
        <f t="array" ref="F278">IFERROR(TRIM(_xlfn.TEXTSPLIT(_xlfn.XLOOKUP(E278,techniques!$A$2:$A$608,techniques!$B$2:$B$608),":")),"")</f>
        <v/>
      </c>
      <c r="G278" s="28"/>
      <c r="H278" s="28" t="str">
        <f t="shared" si="16"/>
        <v/>
      </c>
      <c r="J278" s="28"/>
      <c r="K278" s="28" t="str" cm="1">
        <f t="array" ref="K278">IFERROR(TRIM(_xlfn.TEXTSPLIT(_xlfn.XLOOKUP(J278,techniques!$A$2:$A$608,techniques!$B$2:$B$608),":")),"")</f>
        <v/>
      </c>
      <c r="L278" s="28"/>
      <c r="M278" s="28" t="str">
        <f t="shared" si="17"/>
        <v/>
      </c>
      <c r="Q278" s="28"/>
      <c r="R278" s="28"/>
      <c r="S278" s="28"/>
      <c r="T278" s="28"/>
      <c r="V278" s="1">
        <f t="shared" si="18"/>
        <v>0</v>
      </c>
    </row>
    <row r="279" spans="5:22" outlineLevel="1" x14ac:dyDescent="0.45">
      <c r="E279" s="28"/>
      <c r="F279" s="28" t="str" cm="1">
        <f t="array" ref="F279">IFERROR(TRIM(_xlfn.TEXTSPLIT(_xlfn.XLOOKUP(E279,techniques!$A$2:$A$608,techniques!$B$2:$B$608),":")),"")</f>
        <v/>
      </c>
      <c r="G279" s="28"/>
      <c r="H279" s="28" t="str">
        <f t="shared" si="16"/>
        <v/>
      </c>
      <c r="J279" s="28"/>
      <c r="K279" s="28" t="str" cm="1">
        <f t="array" ref="K279">IFERROR(TRIM(_xlfn.TEXTSPLIT(_xlfn.XLOOKUP(J279,techniques!$A$2:$A$608,techniques!$B$2:$B$608),":")),"")</f>
        <v/>
      </c>
      <c r="L279" s="28"/>
      <c r="M279" s="28" t="str">
        <f t="shared" si="17"/>
        <v/>
      </c>
      <c r="Q279" s="28"/>
      <c r="R279" s="28"/>
      <c r="S279" s="28"/>
      <c r="T279" s="28"/>
      <c r="V279" s="1">
        <f t="shared" si="18"/>
        <v>0</v>
      </c>
    </row>
    <row r="280" spans="5:22" outlineLevel="1" x14ac:dyDescent="0.45">
      <c r="E280" s="28"/>
      <c r="F280" s="28" t="str" cm="1">
        <f t="array" ref="F280">IFERROR(TRIM(_xlfn.TEXTSPLIT(_xlfn.XLOOKUP(E280,techniques!$A$2:$A$608,techniques!$B$2:$B$608),":")),"")</f>
        <v/>
      </c>
      <c r="G280" s="28"/>
      <c r="H280" s="28" t="str">
        <f t="shared" si="16"/>
        <v/>
      </c>
      <c r="J280" s="28"/>
      <c r="K280" s="28" t="str" cm="1">
        <f t="array" ref="K280">IFERROR(TRIM(_xlfn.TEXTSPLIT(_xlfn.XLOOKUP(J280,techniques!$A$2:$A$608,techniques!$B$2:$B$608),":")),"")</f>
        <v/>
      </c>
      <c r="L280" s="28"/>
      <c r="M280" s="28" t="str">
        <f t="shared" si="17"/>
        <v/>
      </c>
      <c r="Q280" s="28"/>
      <c r="R280" s="28"/>
      <c r="S280" s="28"/>
      <c r="T280" s="28"/>
      <c r="V280" s="1">
        <f t="shared" si="18"/>
        <v>0</v>
      </c>
    </row>
    <row r="281" spans="5:22" outlineLevel="1" x14ac:dyDescent="0.45">
      <c r="E281" s="28"/>
      <c r="F281" s="28" t="str" cm="1">
        <f t="array" ref="F281">IFERROR(TRIM(_xlfn.TEXTSPLIT(_xlfn.XLOOKUP(E281,techniques!$A$2:$A$608,techniques!$B$2:$B$608),":")),"")</f>
        <v/>
      </c>
      <c r="G281" s="28"/>
      <c r="H281" s="28" t="str">
        <f t="shared" si="16"/>
        <v/>
      </c>
      <c r="J281" s="28"/>
      <c r="K281" s="28" t="str" cm="1">
        <f t="array" ref="K281">IFERROR(TRIM(_xlfn.TEXTSPLIT(_xlfn.XLOOKUP(J281,techniques!$A$2:$A$608,techniques!$B$2:$B$608),":")),"")</f>
        <v/>
      </c>
      <c r="L281" s="28"/>
      <c r="M281" s="28" t="str">
        <f t="shared" si="17"/>
        <v/>
      </c>
      <c r="Q281" s="28"/>
      <c r="R281" s="28"/>
      <c r="S281" s="28"/>
      <c r="T281" s="28"/>
      <c r="V281" s="1">
        <f t="shared" si="18"/>
        <v>0</v>
      </c>
    </row>
    <row r="282" spans="5:22" outlineLevel="1" x14ac:dyDescent="0.45">
      <c r="E282" s="28"/>
      <c r="F282" s="28" t="str" cm="1">
        <f t="array" ref="F282">IFERROR(TRIM(_xlfn.TEXTSPLIT(_xlfn.XLOOKUP(E282,techniques!$A$2:$A$608,techniques!$B$2:$B$608),":")),"")</f>
        <v/>
      </c>
      <c r="G282" s="28"/>
      <c r="H282" s="28" t="str">
        <f t="shared" si="16"/>
        <v/>
      </c>
      <c r="J282" s="28"/>
      <c r="K282" s="28" t="str" cm="1">
        <f t="array" ref="K282">IFERROR(TRIM(_xlfn.TEXTSPLIT(_xlfn.XLOOKUP(J282,techniques!$A$2:$A$608,techniques!$B$2:$B$608),":")),"")</f>
        <v/>
      </c>
      <c r="L282" s="28"/>
      <c r="M282" s="28" t="str">
        <f t="shared" si="17"/>
        <v/>
      </c>
      <c r="Q282" s="28"/>
      <c r="R282" s="28"/>
      <c r="S282" s="28"/>
      <c r="T282" s="28"/>
      <c r="V282" s="1">
        <f t="shared" si="18"/>
        <v>0</v>
      </c>
    </row>
    <row r="283" spans="5:22" outlineLevel="1" x14ac:dyDescent="0.45">
      <c r="E283" s="28"/>
      <c r="F283" s="28" t="str" cm="1">
        <f t="array" ref="F283">IFERROR(TRIM(_xlfn.TEXTSPLIT(_xlfn.XLOOKUP(E283,techniques!$A$2:$A$608,techniques!$B$2:$B$608),":")),"")</f>
        <v/>
      </c>
      <c r="G283" s="28"/>
      <c r="H283" s="28" t="str">
        <f t="shared" si="16"/>
        <v/>
      </c>
      <c r="J283" s="28"/>
      <c r="K283" s="28" t="str" cm="1">
        <f t="array" ref="K283">IFERROR(TRIM(_xlfn.TEXTSPLIT(_xlfn.XLOOKUP(J283,techniques!$A$2:$A$608,techniques!$B$2:$B$608),":")),"")</f>
        <v/>
      </c>
      <c r="L283" s="28"/>
      <c r="M283" s="28" t="str">
        <f t="shared" si="17"/>
        <v/>
      </c>
      <c r="Q283" s="28"/>
      <c r="R283" s="28"/>
      <c r="S283" s="28"/>
      <c r="T283" s="28"/>
      <c r="V283" s="1">
        <f t="shared" si="18"/>
        <v>0</v>
      </c>
    </row>
    <row r="284" spans="5:22" outlineLevel="1" x14ac:dyDescent="0.45">
      <c r="E284" s="28"/>
      <c r="F284" s="28" t="str" cm="1">
        <f t="array" ref="F284">IFERROR(TRIM(_xlfn.TEXTSPLIT(_xlfn.XLOOKUP(E284,techniques!$A$2:$A$608,techniques!$B$2:$B$608),":")),"")</f>
        <v/>
      </c>
      <c r="G284" s="28"/>
      <c r="H284" s="28" t="str">
        <f t="shared" si="16"/>
        <v/>
      </c>
      <c r="J284" s="28"/>
      <c r="K284" s="28" t="str" cm="1">
        <f t="array" ref="K284">IFERROR(TRIM(_xlfn.TEXTSPLIT(_xlfn.XLOOKUP(J284,techniques!$A$2:$A$608,techniques!$B$2:$B$608),":")),"")</f>
        <v/>
      </c>
      <c r="L284" s="28"/>
      <c r="M284" s="28" t="str">
        <f t="shared" si="17"/>
        <v/>
      </c>
      <c r="Q284" s="28"/>
      <c r="R284" s="28"/>
      <c r="S284" s="28"/>
      <c r="T284" s="28"/>
      <c r="V284" s="1">
        <f t="shared" si="18"/>
        <v>0</v>
      </c>
    </row>
    <row r="285" spans="5:22" outlineLevel="1" x14ac:dyDescent="0.45">
      <c r="E285" s="28"/>
      <c r="F285" s="28" t="str" cm="1">
        <f t="array" ref="F285">IFERROR(TRIM(_xlfn.TEXTSPLIT(_xlfn.XLOOKUP(E285,techniques!$A$2:$A$608,techniques!$B$2:$B$608),":")),"")</f>
        <v/>
      </c>
      <c r="G285" s="28"/>
      <c r="H285" s="28" t="str">
        <f t="shared" si="16"/>
        <v/>
      </c>
      <c r="J285" s="28"/>
      <c r="K285" s="28" t="str" cm="1">
        <f t="array" ref="K285">IFERROR(TRIM(_xlfn.TEXTSPLIT(_xlfn.XLOOKUP(J285,techniques!$A$2:$A$608,techniques!$B$2:$B$608),":")),"")</f>
        <v/>
      </c>
      <c r="L285" s="28"/>
      <c r="M285" s="28" t="str">
        <f t="shared" si="17"/>
        <v/>
      </c>
      <c r="Q285" s="28"/>
      <c r="R285" s="28"/>
      <c r="S285" s="28"/>
      <c r="T285" s="28"/>
      <c r="V285" s="1">
        <f t="shared" si="18"/>
        <v>0</v>
      </c>
    </row>
    <row r="286" spans="5:22" outlineLevel="1" x14ac:dyDescent="0.45">
      <c r="E286" s="28"/>
      <c r="F286" s="28" t="str" cm="1">
        <f t="array" ref="F286">IFERROR(TRIM(_xlfn.TEXTSPLIT(_xlfn.XLOOKUP(E286,techniques!$A$2:$A$608,techniques!$B$2:$B$608),":")),"")</f>
        <v/>
      </c>
      <c r="G286" s="28"/>
      <c r="H286" s="28" t="str">
        <f t="shared" si="16"/>
        <v/>
      </c>
      <c r="J286" s="28"/>
      <c r="K286" s="28" t="str" cm="1">
        <f t="array" ref="K286">IFERROR(TRIM(_xlfn.TEXTSPLIT(_xlfn.XLOOKUP(J286,techniques!$A$2:$A$608,techniques!$B$2:$B$608),":")),"")</f>
        <v/>
      </c>
      <c r="L286" s="28"/>
      <c r="M286" s="28" t="str">
        <f t="shared" si="17"/>
        <v/>
      </c>
      <c r="Q286" s="28"/>
      <c r="R286" s="28"/>
      <c r="S286" s="28"/>
      <c r="T286" s="28"/>
      <c r="V286" s="1">
        <f t="shared" si="18"/>
        <v>0</v>
      </c>
    </row>
    <row r="287" spans="5:22" outlineLevel="1" x14ac:dyDescent="0.45">
      <c r="E287" s="28"/>
      <c r="F287" s="28" t="str" cm="1">
        <f t="array" ref="F287">IFERROR(TRIM(_xlfn.TEXTSPLIT(_xlfn.XLOOKUP(E287,techniques!$A$2:$A$608,techniques!$B$2:$B$608),":")),"")</f>
        <v/>
      </c>
      <c r="G287" s="28"/>
      <c r="H287" s="28" t="str">
        <f t="shared" si="16"/>
        <v/>
      </c>
      <c r="J287" s="28"/>
      <c r="K287" s="28" t="str" cm="1">
        <f t="array" ref="K287">IFERROR(TRIM(_xlfn.TEXTSPLIT(_xlfn.XLOOKUP(J287,techniques!$A$2:$A$608,techniques!$B$2:$B$608),":")),"")</f>
        <v/>
      </c>
      <c r="L287" s="28"/>
      <c r="M287" s="28" t="str">
        <f t="shared" si="17"/>
        <v/>
      </c>
      <c r="Q287" s="28"/>
      <c r="R287" s="28"/>
      <c r="S287" s="28"/>
      <c r="T287" s="28"/>
      <c r="V287" s="1">
        <f t="shared" si="18"/>
        <v>0</v>
      </c>
    </row>
    <row r="288" spans="5:22" outlineLevel="1" x14ac:dyDescent="0.45">
      <c r="E288" s="28"/>
      <c r="F288" s="28" t="str" cm="1">
        <f t="array" ref="F288">IFERROR(TRIM(_xlfn.TEXTSPLIT(_xlfn.XLOOKUP(E288,techniques!$A$2:$A$608,techniques!$B$2:$B$608),":")),"")</f>
        <v/>
      </c>
      <c r="G288" s="28"/>
      <c r="H288" s="28" t="str">
        <f t="shared" si="16"/>
        <v/>
      </c>
      <c r="J288" s="28"/>
      <c r="K288" s="28" t="str" cm="1">
        <f t="array" ref="K288">IFERROR(TRIM(_xlfn.TEXTSPLIT(_xlfn.XLOOKUP(J288,techniques!$A$2:$A$608,techniques!$B$2:$B$608),":")),"")</f>
        <v/>
      </c>
      <c r="L288" s="28"/>
      <c r="M288" s="28" t="str">
        <f t="shared" si="17"/>
        <v/>
      </c>
      <c r="Q288" s="28"/>
      <c r="R288" s="28"/>
      <c r="S288" s="28"/>
      <c r="T288" s="28"/>
      <c r="V288" s="1">
        <f t="shared" si="18"/>
        <v>0</v>
      </c>
    </row>
    <row r="289" spans="5:22" outlineLevel="1" x14ac:dyDescent="0.45">
      <c r="E289" s="28"/>
      <c r="F289" s="28" t="str" cm="1">
        <f t="array" ref="F289">IFERROR(TRIM(_xlfn.TEXTSPLIT(_xlfn.XLOOKUP(E289,techniques!$A$2:$A$608,techniques!$B$2:$B$608),":")),"")</f>
        <v/>
      </c>
      <c r="G289" s="28"/>
      <c r="H289" s="28" t="str">
        <f t="shared" si="16"/>
        <v/>
      </c>
      <c r="J289" s="28"/>
      <c r="K289" s="28" t="str" cm="1">
        <f t="array" ref="K289">IFERROR(TRIM(_xlfn.TEXTSPLIT(_xlfn.XLOOKUP(J289,techniques!$A$2:$A$608,techniques!$B$2:$B$608),":")),"")</f>
        <v/>
      </c>
      <c r="L289" s="28"/>
      <c r="M289" s="28" t="str">
        <f t="shared" si="17"/>
        <v/>
      </c>
      <c r="Q289" s="28"/>
      <c r="R289" s="28"/>
      <c r="S289" s="28"/>
      <c r="T289" s="28"/>
      <c r="V289" s="1">
        <f t="shared" si="18"/>
        <v>0</v>
      </c>
    </row>
    <row r="290" spans="5:22" outlineLevel="1" x14ac:dyDescent="0.45">
      <c r="E290" s="28"/>
      <c r="F290" s="28" t="str" cm="1">
        <f t="array" ref="F290">IFERROR(TRIM(_xlfn.TEXTSPLIT(_xlfn.XLOOKUP(E290,techniques!$A$2:$A$608,techniques!$B$2:$B$608),":")),"")</f>
        <v/>
      </c>
      <c r="G290" s="28"/>
      <c r="H290" s="28" t="str">
        <f t="shared" si="16"/>
        <v/>
      </c>
      <c r="J290" s="28"/>
      <c r="K290" s="28" t="str" cm="1">
        <f t="array" ref="K290">IFERROR(TRIM(_xlfn.TEXTSPLIT(_xlfn.XLOOKUP(J290,techniques!$A$2:$A$608,techniques!$B$2:$B$608),":")),"")</f>
        <v/>
      </c>
      <c r="L290" s="28"/>
      <c r="M290" s="28" t="str">
        <f t="shared" si="17"/>
        <v/>
      </c>
      <c r="Q290" s="28"/>
      <c r="R290" s="28"/>
      <c r="S290" s="28"/>
      <c r="T290" s="28"/>
      <c r="V290" s="1">
        <f t="shared" si="18"/>
        <v>0</v>
      </c>
    </row>
    <row r="291" spans="5:22" outlineLevel="1" x14ac:dyDescent="0.45">
      <c r="E291" s="28"/>
      <c r="F291" s="28" t="str" cm="1">
        <f t="array" ref="F291">IFERROR(TRIM(_xlfn.TEXTSPLIT(_xlfn.XLOOKUP(E291,techniques!$A$2:$A$608,techniques!$B$2:$B$608),":")),"")</f>
        <v/>
      </c>
      <c r="G291" s="28"/>
      <c r="H291" s="28" t="str">
        <f t="shared" si="16"/>
        <v/>
      </c>
      <c r="J291" s="28"/>
      <c r="K291" s="28" t="str" cm="1">
        <f t="array" ref="K291">IFERROR(TRIM(_xlfn.TEXTSPLIT(_xlfn.XLOOKUP(J291,techniques!$A$2:$A$608,techniques!$B$2:$B$608),":")),"")</f>
        <v/>
      </c>
      <c r="L291" s="28"/>
      <c r="M291" s="28" t="str">
        <f t="shared" si="17"/>
        <v/>
      </c>
      <c r="Q291" s="28"/>
      <c r="R291" s="28"/>
      <c r="S291" s="28"/>
      <c r="T291" s="28"/>
      <c r="V291" s="1">
        <f t="shared" si="18"/>
        <v>0</v>
      </c>
    </row>
    <row r="292" spans="5:22" outlineLevel="1" x14ac:dyDescent="0.45">
      <c r="E292" s="28"/>
      <c r="F292" s="28" t="str" cm="1">
        <f t="array" ref="F292">IFERROR(TRIM(_xlfn.TEXTSPLIT(_xlfn.XLOOKUP(E292,techniques!$A$2:$A$608,techniques!$B$2:$B$608),":")),"")</f>
        <v/>
      </c>
      <c r="G292" s="28"/>
      <c r="H292" s="28" t="str">
        <f t="shared" si="16"/>
        <v/>
      </c>
      <c r="J292" s="28"/>
      <c r="K292" s="28" t="str" cm="1">
        <f t="array" ref="K292">IFERROR(TRIM(_xlfn.TEXTSPLIT(_xlfn.XLOOKUP(J292,techniques!$A$2:$A$608,techniques!$B$2:$B$608),":")),"")</f>
        <v/>
      </c>
      <c r="L292" s="28"/>
      <c r="M292" s="28" t="str">
        <f t="shared" si="17"/>
        <v/>
      </c>
      <c r="Q292" s="28"/>
      <c r="R292" s="28"/>
      <c r="S292" s="28"/>
      <c r="T292" s="28"/>
      <c r="V292" s="1">
        <f t="shared" si="18"/>
        <v>0</v>
      </c>
    </row>
    <row r="293" spans="5:22" outlineLevel="1" x14ac:dyDescent="0.45">
      <c r="E293" s="28"/>
      <c r="F293" s="28" t="str" cm="1">
        <f t="array" ref="F293">IFERROR(TRIM(_xlfn.TEXTSPLIT(_xlfn.XLOOKUP(E293,techniques!$A$2:$A$608,techniques!$B$2:$B$608),":")),"")</f>
        <v/>
      </c>
      <c r="G293" s="28"/>
      <c r="H293" s="28" t="str">
        <f t="shared" si="16"/>
        <v/>
      </c>
      <c r="J293" s="28"/>
      <c r="K293" s="28" t="str" cm="1">
        <f t="array" ref="K293">IFERROR(TRIM(_xlfn.TEXTSPLIT(_xlfn.XLOOKUP(J293,techniques!$A$2:$A$608,techniques!$B$2:$B$608),":")),"")</f>
        <v/>
      </c>
      <c r="L293" s="28"/>
      <c r="M293" s="28" t="str">
        <f t="shared" si="17"/>
        <v/>
      </c>
      <c r="Q293" s="28"/>
      <c r="R293" s="28"/>
      <c r="S293" s="28"/>
      <c r="T293" s="28"/>
      <c r="V293" s="1">
        <f t="shared" si="18"/>
        <v>0</v>
      </c>
    </row>
    <row r="294" spans="5:22" outlineLevel="1" x14ac:dyDescent="0.45">
      <c r="E294" s="28"/>
      <c r="F294" s="28" t="str" cm="1">
        <f t="array" ref="F294">IFERROR(TRIM(_xlfn.TEXTSPLIT(_xlfn.XLOOKUP(E294,techniques!$A$2:$A$608,techniques!$B$2:$B$608),":")),"")</f>
        <v/>
      </c>
      <c r="G294" s="28"/>
      <c r="H294" s="28" t="str">
        <f t="shared" si="16"/>
        <v/>
      </c>
      <c r="J294" s="28"/>
      <c r="K294" s="28" t="str" cm="1">
        <f t="array" ref="K294">IFERROR(TRIM(_xlfn.TEXTSPLIT(_xlfn.XLOOKUP(J294,techniques!$A$2:$A$608,techniques!$B$2:$B$608),":")),"")</f>
        <v/>
      </c>
      <c r="L294" s="28"/>
      <c r="M294" s="28" t="str">
        <f t="shared" si="17"/>
        <v/>
      </c>
      <c r="Q294" s="28"/>
      <c r="R294" s="28"/>
      <c r="S294" s="28"/>
      <c r="T294" s="28"/>
      <c r="V294" s="1">
        <f t="shared" si="18"/>
        <v>0</v>
      </c>
    </row>
    <row r="295" spans="5:22" outlineLevel="1" x14ac:dyDescent="0.45">
      <c r="E295" s="28"/>
      <c r="F295" s="28" t="str" cm="1">
        <f t="array" ref="F295">IFERROR(TRIM(_xlfn.TEXTSPLIT(_xlfn.XLOOKUP(E295,techniques!$A$2:$A$608,techniques!$B$2:$B$608),":")),"")</f>
        <v/>
      </c>
      <c r="G295" s="28"/>
      <c r="H295" s="28" t="str">
        <f t="shared" si="16"/>
        <v/>
      </c>
      <c r="J295" s="28"/>
      <c r="K295" s="28" t="str" cm="1">
        <f t="array" ref="K295">IFERROR(TRIM(_xlfn.TEXTSPLIT(_xlfn.XLOOKUP(J295,techniques!$A$2:$A$608,techniques!$B$2:$B$608),":")),"")</f>
        <v/>
      </c>
      <c r="L295" s="28"/>
      <c r="M295" s="28" t="str">
        <f t="shared" si="17"/>
        <v/>
      </c>
      <c r="Q295" s="28"/>
      <c r="R295" s="28"/>
      <c r="S295" s="28"/>
      <c r="T295" s="28"/>
      <c r="V295" s="1">
        <f t="shared" si="18"/>
        <v>0</v>
      </c>
    </row>
    <row r="296" spans="5:22" outlineLevel="1" x14ac:dyDescent="0.45">
      <c r="E296" s="28"/>
      <c r="F296" s="28" t="str" cm="1">
        <f t="array" ref="F296">IFERROR(TRIM(_xlfn.TEXTSPLIT(_xlfn.XLOOKUP(E296,techniques!$A$2:$A$608,techniques!$B$2:$B$608),":")),"")</f>
        <v/>
      </c>
      <c r="G296" s="28"/>
      <c r="H296" s="28" t="str">
        <f t="shared" si="16"/>
        <v/>
      </c>
      <c r="J296" s="28"/>
      <c r="K296" s="28" t="str" cm="1">
        <f t="array" ref="K296">IFERROR(TRIM(_xlfn.TEXTSPLIT(_xlfn.XLOOKUP(J296,techniques!$A$2:$A$608,techniques!$B$2:$B$608),":")),"")</f>
        <v/>
      </c>
      <c r="L296" s="28"/>
      <c r="M296" s="28" t="str">
        <f t="shared" si="17"/>
        <v/>
      </c>
      <c r="Q296" s="28"/>
      <c r="R296" s="28"/>
      <c r="S296" s="28"/>
      <c r="T296" s="28"/>
      <c r="V296" s="1">
        <f t="shared" si="18"/>
        <v>0</v>
      </c>
    </row>
    <row r="297" spans="5:22" outlineLevel="1" x14ac:dyDescent="0.45">
      <c r="E297" s="28"/>
      <c r="F297" s="28" t="str" cm="1">
        <f t="array" ref="F297">IFERROR(TRIM(_xlfn.TEXTSPLIT(_xlfn.XLOOKUP(E297,techniques!$A$2:$A$608,techniques!$B$2:$B$608),":")),"")</f>
        <v/>
      </c>
      <c r="G297" s="28"/>
      <c r="H297" s="28" t="str">
        <f t="shared" si="16"/>
        <v/>
      </c>
      <c r="J297" s="28"/>
      <c r="K297" s="28" t="str" cm="1">
        <f t="array" ref="K297">IFERROR(TRIM(_xlfn.TEXTSPLIT(_xlfn.XLOOKUP(J297,techniques!$A$2:$A$608,techniques!$B$2:$B$608),":")),"")</f>
        <v/>
      </c>
      <c r="L297" s="28"/>
      <c r="M297" s="28" t="str">
        <f t="shared" si="17"/>
        <v/>
      </c>
      <c r="Q297" s="28"/>
      <c r="R297" s="28"/>
      <c r="S297" s="28"/>
      <c r="T297" s="28"/>
      <c r="V297" s="1">
        <f t="shared" si="18"/>
        <v>0</v>
      </c>
    </row>
    <row r="298" spans="5:22" outlineLevel="1" x14ac:dyDescent="0.45">
      <c r="E298" s="28"/>
      <c r="F298" s="28" t="str" cm="1">
        <f t="array" ref="F298">IFERROR(TRIM(_xlfn.TEXTSPLIT(_xlfn.XLOOKUP(E298,techniques!$A$2:$A$608,techniques!$B$2:$B$608),":")),"")</f>
        <v/>
      </c>
      <c r="G298" s="28"/>
      <c r="H298" s="28" t="str">
        <f t="shared" si="16"/>
        <v/>
      </c>
      <c r="J298" s="28"/>
      <c r="K298" s="28" t="str" cm="1">
        <f t="array" ref="K298">IFERROR(TRIM(_xlfn.TEXTSPLIT(_xlfn.XLOOKUP(J298,techniques!$A$2:$A$608,techniques!$B$2:$B$608),":")),"")</f>
        <v/>
      </c>
      <c r="L298" s="28"/>
      <c r="M298" s="28" t="str">
        <f t="shared" si="17"/>
        <v/>
      </c>
      <c r="Q298" s="28"/>
      <c r="R298" s="28"/>
      <c r="S298" s="28"/>
      <c r="T298" s="28"/>
      <c r="V298" s="1">
        <f t="shared" si="18"/>
        <v>0</v>
      </c>
    </row>
    <row r="299" spans="5:22" outlineLevel="1" x14ac:dyDescent="0.45">
      <c r="E299" s="28"/>
      <c r="F299" s="28" t="str" cm="1">
        <f t="array" ref="F299">IFERROR(TRIM(_xlfn.TEXTSPLIT(_xlfn.XLOOKUP(E299,techniques!$A$2:$A$608,techniques!$B$2:$B$608),":")),"")</f>
        <v/>
      </c>
      <c r="G299" s="28"/>
      <c r="H299" s="28" t="str">
        <f t="shared" si="16"/>
        <v/>
      </c>
      <c r="J299" s="28"/>
      <c r="K299" s="28" t="str" cm="1">
        <f t="array" ref="K299">IFERROR(TRIM(_xlfn.TEXTSPLIT(_xlfn.XLOOKUP(J299,techniques!$A$2:$A$608,techniques!$B$2:$B$608),":")),"")</f>
        <v/>
      </c>
      <c r="L299" s="28"/>
      <c r="M299" s="28" t="str">
        <f t="shared" si="17"/>
        <v/>
      </c>
      <c r="Q299" s="28"/>
      <c r="R299" s="28"/>
      <c r="S299" s="28"/>
      <c r="T299" s="28"/>
      <c r="V299" s="1">
        <f t="shared" si="18"/>
        <v>0</v>
      </c>
    </row>
    <row r="300" spans="5:22" outlineLevel="1" x14ac:dyDescent="0.45">
      <c r="E300" s="28"/>
      <c r="F300" s="28" t="str" cm="1">
        <f t="array" ref="F300">IFERROR(TRIM(_xlfn.TEXTSPLIT(_xlfn.XLOOKUP(E300,techniques!$A$2:$A$608,techniques!$B$2:$B$608),":")),"")</f>
        <v/>
      </c>
      <c r="G300" s="28"/>
      <c r="H300" s="28" t="str">
        <f t="shared" si="16"/>
        <v/>
      </c>
      <c r="J300" s="28"/>
      <c r="K300" s="28" t="str" cm="1">
        <f t="array" ref="K300">IFERROR(TRIM(_xlfn.TEXTSPLIT(_xlfn.XLOOKUP(J300,techniques!$A$2:$A$608,techniques!$B$2:$B$608),":")),"")</f>
        <v/>
      </c>
      <c r="L300" s="28"/>
      <c r="M300" s="28" t="str">
        <f t="shared" si="17"/>
        <v/>
      </c>
      <c r="Q300" s="28"/>
      <c r="R300" s="28"/>
      <c r="S300" s="28"/>
      <c r="T300" s="28"/>
      <c r="V300" s="1">
        <f t="shared" si="18"/>
        <v>0</v>
      </c>
    </row>
    <row r="301" spans="5:22" outlineLevel="1" x14ac:dyDescent="0.45">
      <c r="E301" s="28"/>
      <c r="F301" s="28" t="str" cm="1">
        <f t="array" ref="F301">IFERROR(TRIM(_xlfn.TEXTSPLIT(_xlfn.XLOOKUP(E301,techniques!$A$2:$A$608,techniques!$B$2:$B$608),":")),"")</f>
        <v/>
      </c>
      <c r="G301" s="28"/>
      <c r="H301" s="28" t="str">
        <f t="shared" si="16"/>
        <v/>
      </c>
      <c r="J301" s="28"/>
      <c r="K301" s="28" t="str" cm="1">
        <f t="array" ref="K301">IFERROR(TRIM(_xlfn.TEXTSPLIT(_xlfn.XLOOKUP(J301,techniques!$A$2:$A$608,techniques!$B$2:$B$608),":")),"")</f>
        <v/>
      </c>
      <c r="L301" s="28"/>
      <c r="M301" s="28" t="str">
        <f t="shared" si="17"/>
        <v/>
      </c>
      <c r="Q301" s="28"/>
      <c r="R301" s="28"/>
      <c r="S301" s="28"/>
      <c r="T301" s="28"/>
      <c r="V301" s="1">
        <f t="shared" si="18"/>
        <v>0</v>
      </c>
    </row>
    <row r="302" spans="5:22" outlineLevel="1" x14ac:dyDescent="0.45">
      <c r="E302" s="28"/>
      <c r="F302" s="28" t="str" cm="1">
        <f t="array" ref="F302">IFERROR(TRIM(_xlfn.TEXTSPLIT(_xlfn.XLOOKUP(E302,techniques!$A$2:$A$608,techniques!$B$2:$B$608),":")),"")</f>
        <v/>
      </c>
      <c r="G302" s="28"/>
      <c r="H302" s="28" t="str">
        <f t="shared" si="16"/>
        <v/>
      </c>
      <c r="J302" s="28"/>
      <c r="K302" s="28" t="str" cm="1">
        <f t="array" ref="K302">IFERROR(TRIM(_xlfn.TEXTSPLIT(_xlfn.XLOOKUP(J302,techniques!$A$2:$A$608,techniques!$B$2:$B$608),":")),"")</f>
        <v/>
      </c>
      <c r="L302" s="28"/>
      <c r="M302" s="28" t="str">
        <f t="shared" si="17"/>
        <v/>
      </c>
      <c r="Q302" s="28"/>
      <c r="R302" s="28"/>
      <c r="S302" s="28"/>
      <c r="T302" s="28"/>
      <c r="V302" s="1">
        <f t="shared" si="18"/>
        <v>0</v>
      </c>
    </row>
    <row r="303" spans="5:22" outlineLevel="1" x14ac:dyDescent="0.45">
      <c r="E303" s="28"/>
      <c r="F303" s="28" t="str" cm="1">
        <f t="array" ref="F303">IFERROR(TRIM(_xlfn.TEXTSPLIT(_xlfn.XLOOKUP(E303,techniques!$A$2:$A$608,techniques!$B$2:$B$608),":")),"")</f>
        <v/>
      </c>
      <c r="G303" s="28"/>
      <c r="H303" s="28" t="str">
        <f t="shared" si="16"/>
        <v/>
      </c>
      <c r="J303" s="28"/>
      <c r="K303" s="28" t="str" cm="1">
        <f t="array" ref="K303">IFERROR(TRIM(_xlfn.TEXTSPLIT(_xlfn.XLOOKUP(J303,techniques!$A$2:$A$608,techniques!$B$2:$B$608),":")),"")</f>
        <v/>
      </c>
      <c r="L303" s="28"/>
      <c r="M303" s="28" t="str">
        <f t="shared" si="17"/>
        <v/>
      </c>
      <c r="Q303" s="28"/>
      <c r="R303" s="28"/>
      <c r="S303" s="28"/>
      <c r="T303" s="28"/>
      <c r="V303" s="1">
        <f t="shared" si="18"/>
        <v>0</v>
      </c>
    </row>
    <row r="304" spans="5:22" outlineLevel="1" x14ac:dyDescent="0.45">
      <c r="E304" s="28"/>
      <c r="F304" s="28" t="str" cm="1">
        <f t="array" ref="F304">IFERROR(TRIM(_xlfn.TEXTSPLIT(_xlfn.XLOOKUP(E304,techniques!$A$2:$A$608,techniques!$B$2:$B$608),":")),"")</f>
        <v/>
      </c>
      <c r="G304" s="28"/>
      <c r="H304" s="28" t="str">
        <f t="shared" si="16"/>
        <v/>
      </c>
      <c r="J304" s="28"/>
      <c r="K304" s="28" t="str" cm="1">
        <f t="array" ref="K304">IFERROR(TRIM(_xlfn.TEXTSPLIT(_xlfn.XLOOKUP(J304,techniques!$A$2:$A$608,techniques!$B$2:$B$608),":")),"")</f>
        <v/>
      </c>
      <c r="L304" s="28"/>
      <c r="M304" s="28" t="str">
        <f t="shared" si="17"/>
        <v/>
      </c>
      <c r="Q304" s="28"/>
      <c r="R304" s="28"/>
      <c r="S304" s="28"/>
      <c r="T304" s="28"/>
      <c r="V304" s="1">
        <f t="shared" si="18"/>
        <v>0</v>
      </c>
    </row>
    <row r="305" spans="5:22" outlineLevel="1" x14ac:dyDescent="0.45">
      <c r="E305" s="28"/>
      <c r="F305" s="28" t="str" cm="1">
        <f t="array" ref="F305">IFERROR(TRIM(_xlfn.TEXTSPLIT(_xlfn.XLOOKUP(E305,techniques!$A$2:$A$608,techniques!$B$2:$B$608),":")),"")</f>
        <v/>
      </c>
      <c r="G305" s="28"/>
      <c r="H305" s="28" t="str">
        <f t="shared" si="16"/>
        <v/>
      </c>
      <c r="J305" s="28"/>
      <c r="K305" s="28" t="str" cm="1">
        <f t="array" ref="K305">IFERROR(TRIM(_xlfn.TEXTSPLIT(_xlfn.XLOOKUP(J305,techniques!$A$2:$A$608,techniques!$B$2:$B$608),":")),"")</f>
        <v/>
      </c>
      <c r="L305" s="28"/>
      <c r="M305" s="28" t="str">
        <f t="shared" si="17"/>
        <v/>
      </c>
      <c r="Q305" s="28"/>
      <c r="R305" s="28"/>
      <c r="S305" s="28"/>
      <c r="T305" s="28"/>
      <c r="V305" s="1">
        <f t="shared" si="18"/>
        <v>0</v>
      </c>
    </row>
    <row r="306" spans="5:22" outlineLevel="1" x14ac:dyDescent="0.45">
      <c r="E306" s="28"/>
      <c r="F306" s="28" t="str" cm="1">
        <f t="array" ref="F306">IFERROR(TRIM(_xlfn.TEXTSPLIT(_xlfn.XLOOKUP(E306,techniques!$A$2:$A$608,techniques!$B$2:$B$608),":")),"")</f>
        <v/>
      </c>
      <c r="G306" s="28"/>
      <c r="H306" s="28" t="str">
        <f t="shared" si="16"/>
        <v/>
      </c>
      <c r="J306" s="28"/>
      <c r="K306" s="28" t="str" cm="1">
        <f t="array" ref="K306">IFERROR(TRIM(_xlfn.TEXTSPLIT(_xlfn.XLOOKUP(J306,techniques!$A$2:$A$608,techniques!$B$2:$B$608),":")),"")</f>
        <v/>
      </c>
      <c r="L306" s="28"/>
      <c r="M306" s="28" t="str">
        <f t="shared" si="17"/>
        <v/>
      </c>
      <c r="Q306" s="28"/>
      <c r="R306" s="28"/>
      <c r="S306" s="28"/>
      <c r="T306" s="28"/>
      <c r="V306" s="1">
        <f t="shared" si="18"/>
        <v>0</v>
      </c>
    </row>
    <row r="307" spans="5:22" outlineLevel="1" x14ac:dyDescent="0.45">
      <c r="E307" s="28"/>
      <c r="F307" s="28" t="str" cm="1">
        <f t="array" ref="F307">IFERROR(TRIM(_xlfn.TEXTSPLIT(_xlfn.XLOOKUP(E307,techniques!$A$2:$A$608,techniques!$B$2:$B$608),":")),"")</f>
        <v/>
      </c>
      <c r="G307" s="28"/>
      <c r="H307" s="28" t="str">
        <f t="shared" si="16"/>
        <v/>
      </c>
      <c r="J307" s="28"/>
      <c r="K307" s="28" t="str" cm="1">
        <f t="array" ref="K307">IFERROR(TRIM(_xlfn.TEXTSPLIT(_xlfn.XLOOKUP(J307,techniques!$A$2:$A$608,techniques!$B$2:$B$608),":")),"")</f>
        <v/>
      </c>
      <c r="L307" s="28"/>
      <c r="M307" s="28" t="str">
        <f t="shared" si="17"/>
        <v/>
      </c>
      <c r="Q307" s="28"/>
      <c r="R307" s="28"/>
      <c r="S307" s="28"/>
      <c r="T307" s="28"/>
      <c r="V307" s="1">
        <f t="shared" si="18"/>
        <v>0</v>
      </c>
    </row>
    <row r="308" spans="5:22" outlineLevel="1" x14ac:dyDescent="0.45">
      <c r="E308" s="28"/>
      <c r="F308" s="28" t="str" cm="1">
        <f t="array" ref="F308">IFERROR(TRIM(_xlfn.TEXTSPLIT(_xlfn.XLOOKUP(E308,techniques!$A$2:$A$608,techniques!$B$2:$B$608),":")),"")</f>
        <v/>
      </c>
      <c r="G308" s="28"/>
      <c r="H308" s="28" t="str">
        <f t="shared" si="16"/>
        <v/>
      </c>
      <c r="J308" s="28"/>
      <c r="K308" s="28" t="str" cm="1">
        <f t="array" ref="K308">IFERROR(TRIM(_xlfn.TEXTSPLIT(_xlfn.XLOOKUP(J308,techniques!$A$2:$A$608,techniques!$B$2:$B$608),":")),"")</f>
        <v/>
      </c>
      <c r="L308" s="28"/>
      <c r="M308" s="28" t="str">
        <f t="shared" si="17"/>
        <v/>
      </c>
      <c r="Q308" s="28"/>
      <c r="R308" s="28"/>
      <c r="S308" s="28"/>
      <c r="T308" s="28"/>
      <c r="V308" s="1">
        <f t="shared" si="18"/>
        <v>0</v>
      </c>
    </row>
    <row r="309" spans="5:22" outlineLevel="1" x14ac:dyDescent="0.45">
      <c r="E309" s="28"/>
      <c r="F309" s="28" t="str" cm="1">
        <f t="array" ref="F309">IFERROR(TRIM(_xlfn.TEXTSPLIT(_xlfn.XLOOKUP(E309,techniques!$A$2:$A$608,techniques!$B$2:$B$608),":")),"")</f>
        <v/>
      </c>
      <c r="G309" s="28"/>
      <c r="H309" s="28" t="str">
        <f t="shared" si="16"/>
        <v/>
      </c>
      <c r="J309" s="28"/>
      <c r="K309" s="28" t="str" cm="1">
        <f t="array" ref="K309">IFERROR(TRIM(_xlfn.TEXTSPLIT(_xlfn.XLOOKUP(J309,techniques!$A$2:$A$608,techniques!$B$2:$B$608),":")),"")</f>
        <v/>
      </c>
      <c r="L309" s="28"/>
      <c r="M309" s="28" t="str">
        <f t="shared" si="17"/>
        <v/>
      </c>
      <c r="Q309" s="28"/>
      <c r="R309" s="28"/>
      <c r="S309" s="28"/>
      <c r="T309" s="28"/>
      <c r="V309" s="1">
        <f t="shared" si="18"/>
        <v>0</v>
      </c>
    </row>
    <row r="310" spans="5:22" outlineLevel="1" x14ac:dyDescent="0.45">
      <c r="E310" s="28"/>
      <c r="F310" s="28" t="str" cm="1">
        <f t="array" ref="F310">IFERROR(TRIM(_xlfn.TEXTSPLIT(_xlfn.XLOOKUP(E310,techniques!$A$2:$A$608,techniques!$B$2:$B$608),":")),"")</f>
        <v/>
      </c>
      <c r="G310" s="28"/>
      <c r="H310" s="28" t="str">
        <f t="shared" si="16"/>
        <v/>
      </c>
      <c r="J310" s="28"/>
      <c r="K310" s="28" t="str" cm="1">
        <f t="array" ref="K310">IFERROR(TRIM(_xlfn.TEXTSPLIT(_xlfn.XLOOKUP(J310,techniques!$A$2:$A$608,techniques!$B$2:$B$608),":")),"")</f>
        <v/>
      </c>
      <c r="L310" s="28"/>
      <c r="M310" s="28" t="str">
        <f t="shared" si="17"/>
        <v/>
      </c>
      <c r="Q310" s="28"/>
      <c r="R310" s="28"/>
      <c r="S310" s="28"/>
      <c r="T310" s="28"/>
      <c r="V310" s="1">
        <f t="shared" si="18"/>
        <v>0</v>
      </c>
    </row>
    <row r="311" spans="5:22" outlineLevel="1" x14ac:dyDescent="0.45">
      <c r="E311" s="28"/>
      <c r="F311" s="28" t="str" cm="1">
        <f t="array" ref="F311">IFERROR(TRIM(_xlfn.TEXTSPLIT(_xlfn.XLOOKUP(E311,techniques!$A$2:$A$608,techniques!$B$2:$B$608),":")),"")</f>
        <v/>
      </c>
      <c r="G311" s="28"/>
      <c r="H311" s="28" t="str">
        <f t="shared" si="16"/>
        <v/>
      </c>
      <c r="J311" s="28"/>
      <c r="K311" s="28" t="str" cm="1">
        <f t="array" ref="K311">IFERROR(TRIM(_xlfn.TEXTSPLIT(_xlfn.XLOOKUP(J311,techniques!$A$2:$A$608,techniques!$B$2:$B$608),":")),"")</f>
        <v/>
      </c>
      <c r="L311" s="28"/>
      <c r="M311" s="28" t="str">
        <f t="shared" si="17"/>
        <v/>
      </c>
      <c r="Q311" s="28"/>
      <c r="R311" s="28"/>
      <c r="S311" s="28"/>
      <c r="T311" s="28"/>
      <c r="V311" s="1">
        <f t="shared" si="18"/>
        <v>0</v>
      </c>
    </row>
    <row r="312" spans="5:22" outlineLevel="1" x14ac:dyDescent="0.45">
      <c r="E312" s="28"/>
      <c r="F312" s="28" t="str" cm="1">
        <f t="array" ref="F312">IFERROR(TRIM(_xlfn.TEXTSPLIT(_xlfn.XLOOKUP(E312,techniques!$A$2:$A$608,techniques!$B$2:$B$608),":")),"")</f>
        <v/>
      </c>
      <c r="G312" s="28"/>
      <c r="H312" s="28" t="str">
        <f t="shared" si="16"/>
        <v/>
      </c>
      <c r="J312" s="28"/>
      <c r="K312" s="28" t="str" cm="1">
        <f t="array" ref="K312">IFERROR(TRIM(_xlfn.TEXTSPLIT(_xlfn.XLOOKUP(J312,techniques!$A$2:$A$608,techniques!$B$2:$B$608),":")),"")</f>
        <v/>
      </c>
      <c r="L312" s="28"/>
      <c r="M312" s="28" t="str">
        <f t="shared" si="17"/>
        <v/>
      </c>
      <c r="Q312" s="28"/>
      <c r="R312" s="28"/>
      <c r="S312" s="28"/>
      <c r="T312" s="28"/>
      <c r="V312" s="1">
        <f t="shared" si="18"/>
        <v>0</v>
      </c>
    </row>
    <row r="313" spans="5:22" outlineLevel="1" x14ac:dyDescent="0.45">
      <c r="E313" s="28"/>
      <c r="F313" s="28" t="str" cm="1">
        <f t="array" ref="F313">IFERROR(TRIM(_xlfn.TEXTSPLIT(_xlfn.XLOOKUP(E313,techniques!$A$2:$A$608,techniques!$B$2:$B$608),":")),"")</f>
        <v/>
      </c>
      <c r="G313" s="28"/>
      <c r="H313" s="28" t="str">
        <f t="shared" si="16"/>
        <v/>
      </c>
      <c r="J313" s="28"/>
      <c r="K313" s="28" t="str" cm="1">
        <f t="array" ref="K313">IFERROR(TRIM(_xlfn.TEXTSPLIT(_xlfn.XLOOKUP(J313,techniques!$A$2:$A$608,techniques!$B$2:$B$608),":")),"")</f>
        <v/>
      </c>
      <c r="L313" s="28"/>
      <c r="M313" s="28" t="str">
        <f t="shared" si="17"/>
        <v/>
      </c>
      <c r="Q313" s="28"/>
      <c r="R313" s="28"/>
      <c r="S313" s="28"/>
      <c r="T313" s="28"/>
      <c r="V313" s="1">
        <f t="shared" si="18"/>
        <v>0</v>
      </c>
    </row>
    <row r="314" spans="5:22" outlineLevel="1" x14ac:dyDescent="0.45">
      <c r="E314" s="28"/>
      <c r="F314" s="28" t="str" cm="1">
        <f t="array" ref="F314">IFERROR(TRIM(_xlfn.TEXTSPLIT(_xlfn.XLOOKUP(E314,techniques!$A$2:$A$608,techniques!$B$2:$B$608),":")),"")</f>
        <v/>
      </c>
      <c r="G314" s="28"/>
      <c r="H314" s="28" t="str">
        <f t="shared" si="16"/>
        <v/>
      </c>
      <c r="J314" s="28"/>
      <c r="K314" s="28" t="str" cm="1">
        <f t="array" ref="K314">IFERROR(TRIM(_xlfn.TEXTSPLIT(_xlfn.XLOOKUP(J314,techniques!$A$2:$A$608,techniques!$B$2:$B$608),":")),"")</f>
        <v/>
      </c>
      <c r="L314" s="28"/>
      <c r="M314" s="28" t="str">
        <f t="shared" si="17"/>
        <v/>
      </c>
      <c r="Q314" s="28"/>
      <c r="R314" s="28"/>
      <c r="S314" s="28"/>
      <c r="T314" s="28"/>
      <c r="V314" s="1">
        <f t="shared" si="18"/>
        <v>0</v>
      </c>
    </row>
    <row r="315" spans="5:22" outlineLevel="1" x14ac:dyDescent="0.45">
      <c r="E315" s="28"/>
      <c r="F315" s="28" t="str" cm="1">
        <f t="array" ref="F315">IFERROR(TRIM(_xlfn.TEXTSPLIT(_xlfn.XLOOKUP(E315,techniques!$A$2:$A$608,techniques!$B$2:$B$608),":")),"")</f>
        <v/>
      </c>
      <c r="G315" s="28"/>
      <c r="H315" s="28" t="str">
        <f t="shared" si="16"/>
        <v/>
      </c>
      <c r="J315" s="28"/>
      <c r="K315" s="28" t="str" cm="1">
        <f t="array" ref="K315">IFERROR(TRIM(_xlfn.TEXTSPLIT(_xlfn.XLOOKUP(J315,techniques!$A$2:$A$608,techniques!$B$2:$B$608),":")),"")</f>
        <v/>
      </c>
      <c r="L315" s="28"/>
      <c r="M315" s="28" t="str">
        <f t="shared" si="17"/>
        <v/>
      </c>
      <c r="Q315" s="28"/>
      <c r="R315" s="28"/>
      <c r="S315" s="28"/>
      <c r="T315" s="28"/>
      <c r="V315" s="1">
        <f t="shared" si="18"/>
        <v>0</v>
      </c>
    </row>
    <row r="316" spans="5:22" outlineLevel="1" x14ac:dyDescent="0.45">
      <c r="E316" s="28"/>
      <c r="F316" s="28" t="str" cm="1">
        <f t="array" ref="F316">IFERROR(TRIM(_xlfn.TEXTSPLIT(_xlfn.XLOOKUP(E316,techniques!$A$2:$A$608,techniques!$B$2:$B$608),":")),"")</f>
        <v/>
      </c>
      <c r="G316" s="28"/>
      <c r="H316" s="28" t="str">
        <f t="shared" si="16"/>
        <v/>
      </c>
      <c r="J316" s="28"/>
      <c r="K316" s="28" t="str" cm="1">
        <f t="array" ref="K316">IFERROR(TRIM(_xlfn.TEXTSPLIT(_xlfn.XLOOKUP(J316,techniques!$A$2:$A$608,techniques!$B$2:$B$608),":")),"")</f>
        <v/>
      </c>
      <c r="L316" s="28"/>
      <c r="M316" s="28" t="str">
        <f t="shared" si="17"/>
        <v/>
      </c>
      <c r="Q316" s="28"/>
      <c r="R316" s="28"/>
      <c r="S316" s="28"/>
      <c r="T316" s="28"/>
      <c r="V316" s="1">
        <f t="shared" si="18"/>
        <v>0</v>
      </c>
    </row>
    <row r="317" spans="5:22" outlineLevel="1" x14ac:dyDescent="0.45">
      <c r="E317" s="28"/>
      <c r="F317" s="28" t="str" cm="1">
        <f t="array" ref="F317">IFERROR(TRIM(_xlfn.TEXTSPLIT(_xlfn.XLOOKUP(E317,techniques!$A$2:$A$608,techniques!$B$2:$B$608),":")),"")</f>
        <v/>
      </c>
      <c r="G317" s="28"/>
      <c r="H317" s="28" t="str">
        <f t="shared" si="16"/>
        <v/>
      </c>
      <c r="J317" s="28"/>
      <c r="K317" s="28" t="str" cm="1">
        <f t="array" ref="K317">IFERROR(TRIM(_xlfn.TEXTSPLIT(_xlfn.XLOOKUP(J317,techniques!$A$2:$A$608,techniques!$B$2:$B$608),":")),"")</f>
        <v/>
      </c>
      <c r="L317" s="28"/>
      <c r="M317" s="28" t="str">
        <f t="shared" si="17"/>
        <v/>
      </c>
      <c r="Q317" s="28"/>
      <c r="R317" s="28"/>
      <c r="S317" s="28"/>
      <c r="T317" s="28"/>
      <c r="V317" s="1">
        <f t="shared" si="18"/>
        <v>0</v>
      </c>
    </row>
    <row r="318" spans="5:22" outlineLevel="1" x14ac:dyDescent="0.45">
      <c r="E318" s="28"/>
      <c r="F318" s="28" t="str" cm="1">
        <f t="array" ref="F318">IFERROR(TRIM(_xlfn.TEXTSPLIT(_xlfn.XLOOKUP(E318,techniques!$A$2:$A$608,techniques!$B$2:$B$608),":")),"")</f>
        <v/>
      </c>
      <c r="G318" s="28"/>
      <c r="H318" s="28" t="str">
        <f t="shared" si="16"/>
        <v/>
      </c>
      <c r="J318" s="28"/>
      <c r="K318" s="28" t="str" cm="1">
        <f t="array" ref="K318">IFERROR(TRIM(_xlfn.TEXTSPLIT(_xlfn.XLOOKUP(J318,techniques!$A$2:$A$608,techniques!$B$2:$B$608),":")),"")</f>
        <v/>
      </c>
      <c r="L318" s="28"/>
      <c r="M318" s="28" t="str">
        <f t="shared" si="17"/>
        <v/>
      </c>
      <c r="Q318" s="28"/>
      <c r="R318" s="28"/>
      <c r="S318" s="28"/>
      <c r="T318" s="28"/>
      <c r="V318" s="1">
        <f t="shared" si="18"/>
        <v>0</v>
      </c>
    </row>
    <row r="319" spans="5:22" outlineLevel="1" x14ac:dyDescent="0.45">
      <c r="E319" s="28"/>
      <c r="F319" s="28" t="str" cm="1">
        <f t="array" ref="F319">IFERROR(TRIM(_xlfn.TEXTSPLIT(_xlfn.XLOOKUP(E319,techniques!$A$2:$A$608,techniques!$B$2:$B$608),":")),"")</f>
        <v/>
      </c>
      <c r="G319" s="28"/>
      <c r="H319" s="28" t="str">
        <f t="shared" si="16"/>
        <v/>
      </c>
      <c r="J319" s="28"/>
      <c r="K319" s="28" t="str" cm="1">
        <f t="array" ref="K319">IFERROR(TRIM(_xlfn.TEXTSPLIT(_xlfn.XLOOKUP(J319,techniques!$A$2:$A$608,techniques!$B$2:$B$608),":")),"")</f>
        <v/>
      </c>
      <c r="L319" s="28"/>
      <c r="M319" s="28" t="str">
        <f t="shared" si="17"/>
        <v/>
      </c>
      <c r="Q319" s="28"/>
      <c r="R319" s="28"/>
      <c r="S319" s="28"/>
      <c r="T319" s="28"/>
      <c r="V319" s="1">
        <f t="shared" si="18"/>
        <v>0</v>
      </c>
    </row>
    <row r="320" spans="5:22" outlineLevel="1" x14ac:dyDescent="0.45">
      <c r="E320" s="28"/>
      <c r="F320" s="28" t="str" cm="1">
        <f t="array" ref="F320">IFERROR(TRIM(_xlfn.TEXTSPLIT(_xlfn.XLOOKUP(E320,techniques!$A$2:$A$608,techniques!$B$2:$B$608),":")),"")</f>
        <v/>
      </c>
      <c r="G320" s="28"/>
      <c r="H320" s="28" t="str">
        <f t="shared" si="16"/>
        <v/>
      </c>
      <c r="J320" s="28"/>
      <c r="K320" s="28" t="str" cm="1">
        <f t="array" ref="K320">IFERROR(TRIM(_xlfn.TEXTSPLIT(_xlfn.XLOOKUP(J320,techniques!$A$2:$A$608,techniques!$B$2:$B$608),":")),"")</f>
        <v/>
      </c>
      <c r="L320" s="28"/>
      <c r="M320" s="28" t="str">
        <f t="shared" si="17"/>
        <v/>
      </c>
      <c r="Q320" s="28"/>
      <c r="R320" s="28"/>
      <c r="S320" s="28"/>
      <c r="T320" s="28"/>
      <c r="V320" s="1">
        <f t="shared" si="18"/>
        <v>0</v>
      </c>
    </row>
    <row r="321" spans="5:22" outlineLevel="1" x14ac:dyDescent="0.45">
      <c r="E321" s="28"/>
      <c r="F321" s="28" t="str" cm="1">
        <f t="array" ref="F321">IFERROR(TRIM(_xlfn.TEXTSPLIT(_xlfn.XLOOKUP(E321,techniques!$A$2:$A$608,techniques!$B$2:$B$608),":")),"")</f>
        <v/>
      </c>
      <c r="G321" s="28"/>
      <c r="H321" s="28" t="str">
        <f t="shared" si="16"/>
        <v/>
      </c>
      <c r="J321" s="28"/>
      <c r="K321" s="28" t="str" cm="1">
        <f t="array" ref="K321">IFERROR(TRIM(_xlfn.TEXTSPLIT(_xlfn.XLOOKUP(J321,techniques!$A$2:$A$608,techniques!$B$2:$B$608),":")),"")</f>
        <v/>
      </c>
      <c r="L321" s="28"/>
      <c r="M321" s="28" t="str">
        <f t="shared" si="17"/>
        <v/>
      </c>
      <c r="Q321" s="28"/>
      <c r="R321" s="28"/>
      <c r="S321" s="28"/>
      <c r="T321" s="28"/>
      <c r="V321" s="1">
        <f t="shared" si="18"/>
        <v>0</v>
      </c>
    </row>
    <row r="322" spans="5:22" outlineLevel="1" x14ac:dyDescent="0.45">
      <c r="E322" s="28"/>
      <c r="F322" s="28" t="str" cm="1">
        <f t="array" ref="F322">IFERROR(TRIM(_xlfn.TEXTSPLIT(_xlfn.XLOOKUP(E322,techniques!$A$2:$A$608,techniques!$B$2:$B$608),":")),"")</f>
        <v/>
      </c>
      <c r="G322" s="28"/>
      <c r="H322" s="28" t="str">
        <f t="shared" si="16"/>
        <v/>
      </c>
      <c r="J322" s="28"/>
      <c r="K322" s="28" t="str" cm="1">
        <f t="array" ref="K322">IFERROR(TRIM(_xlfn.TEXTSPLIT(_xlfn.XLOOKUP(J322,techniques!$A$2:$A$608,techniques!$B$2:$B$608),":")),"")</f>
        <v/>
      </c>
      <c r="L322" s="28"/>
      <c r="M322" s="28" t="str">
        <f t="shared" si="17"/>
        <v/>
      </c>
      <c r="Q322" s="28"/>
      <c r="R322" s="28"/>
      <c r="S322" s="28"/>
      <c r="T322" s="28"/>
      <c r="V322" s="1">
        <f t="shared" si="18"/>
        <v>0</v>
      </c>
    </row>
    <row r="323" spans="5:22" outlineLevel="1" x14ac:dyDescent="0.45">
      <c r="E323" s="28"/>
      <c r="F323" s="28" t="str" cm="1">
        <f t="array" ref="F323">IFERROR(TRIM(_xlfn.TEXTSPLIT(_xlfn.XLOOKUP(E323,techniques!$A$2:$A$608,techniques!$B$2:$B$608),":")),"")</f>
        <v/>
      </c>
      <c r="G323" s="28"/>
      <c r="H323" s="28" t="str">
        <f t="shared" si="16"/>
        <v/>
      </c>
      <c r="J323" s="28"/>
      <c r="K323" s="28" t="str" cm="1">
        <f t="array" ref="K323">IFERROR(TRIM(_xlfn.TEXTSPLIT(_xlfn.XLOOKUP(J323,techniques!$A$2:$A$608,techniques!$B$2:$B$608),":")),"")</f>
        <v/>
      </c>
      <c r="L323" s="28"/>
      <c r="M323" s="28" t="str">
        <f t="shared" si="17"/>
        <v/>
      </c>
      <c r="Q323" s="28"/>
      <c r="R323" s="28"/>
      <c r="S323" s="28"/>
      <c r="T323" s="28"/>
      <c r="V323" s="1">
        <f t="shared" si="18"/>
        <v>0</v>
      </c>
    </row>
    <row r="324" spans="5:22" outlineLevel="1" x14ac:dyDescent="0.45">
      <c r="E324" s="28"/>
      <c r="F324" s="28" t="str" cm="1">
        <f t="array" ref="F324">IFERROR(TRIM(_xlfn.TEXTSPLIT(_xlfn.XLOOKUP(E324,techniques!$A$2:$A$608,techniques!$B$2:$B$608),":")),"")</f>
        <v/>
      </c>
      <c r="G324" s="28"/>
      <c r="H324" s="28" t="str">
        <f t="shared" si="16"/>
        <v/>
      </c>
      <c r="J324" s="28"/>
      <c r="K324" s="28" t="str" cm="1">
        <f t="array" ref="K324">IFERROR(TRIM(_xlfn.TEXTSPLIT(_xlfn.XLOOKUP(J324,techniques!$A$2:$A$608,techniques!$B$2:$B$608),":")),"")</f>
        <v/>
      </c>
      <c r="L324" s="28"/>
      <c r="M324" s="28" t="str">
        <f t="shared" si="17"/>
        <v/>
      </c>
      <c r="Q324" s="28"/>
      <c r="R324" s="28"/>
      <c r="S324" s="28"/>
      <c r="T324" s="28"/>
      <c r="V324" s="1">
        <f t="shared" si="18"/>
        <v>0</v>
      </c>
    </row>
    <row r="325" spans="5:22" outlineLevel="1" x14ac:dyDescent="0.45">
      <c r="E325" s="28"/>
      <c r="F325" s="28" t="str" cm="1">
        <f t="array" ref="F325">IFERROR(TRIM(_xlfn.TEXTSPLIT(_xlfn.XLOOKUP(E325,techniques!$A$2:$A$608,techniques!$B$2:$B$608),":")),"")</f>
        <v/>
      </c>
      <c r="G325" s="28"/>
      <c r="H325" s="28" t="str">
        <f t="shared" si="16"/>
        <v/>
      </c>
      <c r="J325" s="28"/>
      <c r="K325" s="28" t="str" cm="1">
        <f t="array" ref="K325">IFERROR(TRIM(_xlfn.TEXTSPLIT(_xlfn.XLOOKUP(J325,techniques!$A$2:$A$608,techniques!$B$2:$B$608),":")),"")</f>
        <v/>
      </c>
      <c r="L325" s="28"/>
      <c r="M325" s="28" t="str">
        <f t="shared" si="17"/>
        <v/>
      </c>
      <c r="Q325" s="28"/>
      <c r="R325" s="28"/>
      <c r="S325" s="28"/>
      <c r="T325" s="28"/>
      <c r="V325" s="1">
        <f t="shared" si="18"/>
        <v>0</v>
      </c>
    </row>
    <row r="326" spans="5:22" outlineLevel="1" x14ac:dyDescent="0.45">
      <c r="E326" s="28"/>
      <c r="F326" s="28" t="str" cm="1">
        <f t="array" ref="F326">IFERROR(TRIM(_xlfn.TEXTSPLIT(_xlfn.XLOOKUP(E326,techniques!$A$2:$A$608,techniques!$B$2:$B$608),":")),"")</f>
        <v/>
      </c>
      <c r="G326" s="28"/>
      <c r="H326" s="28" t="str">
        <f t="shared" si="16"/>
        <v/>
      </c>
      <c r="J326" s="28"/>
      <c r="K326" s="28" t="str" cm="1">
        <f t="array" ref="K326">IFERROR(TRIM(_xlfn.TEXTSPLIT(_xlfn.XLOOKUP(J326,techniques!$A$2:$A$608,techniques!$B$2:$B$608),":")),"")</f>
        <v/>
      </c>
      <c r="L326" s="28"/>
      <c r="M326" s="28" t="str">
        <f t="shared" si="17"/>
        <v/>
      </c>
      <c r="Q326" s="28"/>
      <c r="R326" s="28"/>
      <c r="S326" s="28"/>
      <c r="T326" s="28"/>
      <c r="V326" s="1">
        <f t="shared" si="18"/>
        <v>0</v>
      </c>
    </row>
    <row r="327" spans="5:22" outlineLevel="1" x14ac:dyDescent="0.45">
      <c r="E327" s="28"/>
      <c r="F327" s="28" t="str" cm="1">
        <f t="array" ref="F327">IFERROR(TRIM(_xlfn.TEXTSPLIT(_xlfn.XLOOKUP(E327,techniques!$A$2:$A$608,techniques!$B$2:$B$608),":")),"")</f>
        <v/>
      </c>
      <c r="G327" s="28"/>
      <c r="H327" s="28" t="str">
        <f t="shared" si="16"/>
        <v/>
      </c>
      <c r="J327" s="28"/>
      <c r="K327" s="28" t="str" cm="1">
        <f t="array" ref="K327">IFERROR(TRIM(_xlfn.TEXTSPLIT(_xlfn.XLOOKUP(J327,techniques!$A$2:$A$608,techniques!$B$2:$B$608),":")),"")</f>
        <v/>
      </c>
      <c r="L327" s="28"/>
      <c r="M327" s="28" t="str">
        <f t="shared" si="17"/>
        <v/>
      </c>
      <c r="Q327" s="28"/>
      <c r="R327" s="28"/>
      <c r="S327" s="28"/>
      <c r="T327" s="28"/>
      <c r="V327" s="1">
        <f t="shared" si="18"/>
        <v>0</v>
      </c>
    </row>
    <row r="328" spans="5:22" outlineLevel="1" x14ac:dyDescent="0.45">
      <c r="E328" s="28"/>
      <c r="F328" s="28" t="str" cm="1">
        <f t="array" ref="F328">IFERROR(TRIM(_xlfn.TEXTSPLIT(_xlfn.XLOOKUP(E328,techniques!$A$2:$A$608,techniques!$B$2:$B$608),":")),"")</f>
        <v/>
      </c>
      <c r="G328" s="28"/>
      <c r="H328" s="28" t="str">
        <f t="shared" si="16"/>
        <v/>
      </c>
      <c r="J328" s="28"/>
      <c r="K328" s="28" t="str" cm="1">
        <f t="array" ref="K328">IFERROR(TRIM(_xlfn.TEXTSPLIT(_xlfn.XLOOKUP(J328,techniques!$A$2:$A$608,techniques!$B$2:$B$608),":")),"")</f>
        <v/>
      </c>
      <c r="L328" s="28"/>
      <c r="M328" s="28" t="str">
        <f t="shared" si="17"/>
        <v/>
      </c>
      <c r="Q328" s="28"/>
      <c r="R328" s="28"/>
      <c r="S328" s="28"/>
      <c r="T328" s="28"/>
      <c r="V328" s="1">
        <f t="shared" si="18"/>
        <v>0</v>
      </c>
    </row>
    <row r="329" spans="5:22" outlineLevel="1" x14ac:dyDescent="0.45">
      <c r="E329" s="28"/>
      <c r="F329" s="28" t="str" cm="1">
        <f t="array" ref="F329">IFERROR(TRIM(_xlfn.TEXTSPLIT(_xlfn.XLOOKUP(E329,techniques!$A$2:$A$608,techniques!$B$2:$B$608),":")),"")</f>
        <v/>
      </c>
      <c r="G329" s="28"/>
      <c r="H329" s="28" t="str">
        <f t="shared" si="16"/>
        <v/>
      </c>
      <c r="J329" s="28"/>
      <c r="K329" s="28" t="str" cm="1">
        <f t="array" ref="K329">IFERROR(TRIM(_xlfn.TEXTSPLIT(_xlfn.XLOOKUP(J329,techniques!$A$2:$A$608,techniques!$B$2:$B$608),":")),"")</f>
        <v/>
      </c>
      <c r="L329" s="28"/>
      <c r="M329" s="28" t="str">
        <f t="shared" si="17"/>
        <v/>
      </c>
      <c r="Q329" s="28"/>
      <c r="R329" s="28"/>
      <c r="S329" s="28"/>
      <c r="T329" s="28"/>
      <c r="V329" s="1">
        <f t="shared" si="18"/>
        <v>0</v>
      </c>
    </row>
    <row r="330" spans="5:22" outlineLevel="1" x14ac:dyDescent="0.45">
      <c r="E330" s="28"/>
      <c r="F330" s="28" t="str" cm="1">
        <f t="array" ref="F330">IFERROR(TRIM(_xlfn.TEXTSPLIT(_xlfn.XLOOKUP(E330,techniques!$A$2:$A$608,techniques!$B$2:$B$608),":")),"")</f>
        <v/>
      </c>
      <c r="G330" s="28"/>
      <c r="H330" s="28" t="str">
        <f t="shared" si="16"/>
        <v/>
      </c>
      <c r="J330" s="28"/>
      <c r="K330" s="28" t="str" cm="1">
        <f t="array" ref="K330">IFERROR(TRIM(_xlfn.TEXTSPLIT(_xlfn.XLOOKUP(J330,techniques!$A$2:$A$608,techniques!$B$2:$B$608),":")),"")</f>
        <v/>
      </c>
      <c r="L330" s="28"/>
      <c r="M330" s="28" t="str">
        <f t="shared" si="17"/>
        <v/>
      </c>
      <c r="Q330" s="28"/>
      <c r="R330" s="28"/>
      <c r="S330" s="28"/>
      <c r="T330" s="28"/>
      <c r="V330" s="1">
        <f t="shared" si="18"/>
        <v>0</v>
      </c>
    </row>
    <row r="331" spans="5:22" outlineLevel="1" x14ac:dyDescent="0.45">
      <c r="E331" s="28"/>
      <c r="F331" s="28" t="str" cm="1">
        <f t="array" ref="F331">IFERROR(TRIM(_xlfn.TEXTSPLIT(_xlfn.XLOOKUP(E331,techniques!$A$2:$A$608,techniques!$B$2:$B$608),":")),"")</f>
        <v/>
      </c>
      <c r="G331" s="28"/>
      <c r="H331" s="28" t="str">
        <f t="shared" si="16"/>
        <v/>
      </c>
      <c r="J331" s="28"/>
      <c r="K331" s="28" t="str" cm="1">
        <f t="array" ref="K331">IFERROR(TRIM(_xlfn.TEXTSPLIT(_xlfn.XLOOKUP(J331,techniques!$A$2:$A$608,techniques!$B$2:$B$608),":")),"")</f>
        <v/>
      </c>
      <c r="L331" s="28"/>
      <c r="M331" s="28" t="str">
        <f t="shared" si="17"/>
        <v/>
      </c>
      <c r="Q331" s="28"/>
      <c r="R331" s="28"/>
      <c r="S331" s="28"/>
      <c r="T331" s="28"/>
      <c r="V331" s="1">
        <f t="shared" si="18"/>
        <v>0</v>
      </c>
    </row>
    <row r="332" spans="5:22" outlineLevel="1" x14ac:dyDescent="0.45">
      <c r="E332" s="28"/>
      <c r="F332" s="28" t="str" cm="1">
        <f t="array" ref="F332">IFERROR(TRIM(_xlfn.TEXTSPLIT(_xlfn.XLOOKUP(E332,techniques!$A$2:$A$608,techniques!$B$2:$B$608),":")),"")</f>
        <v/>
      </c>
      <c r="G332" s="28"/>
      <c r="H332" s="28" t="str">
        <f t="shared" si="16"/>
        <v/>
      </c>
      <c r="J332" s="28"/>
      <c r="K332" s="28" t="str" cm="1">
        <f t="array" ref="K332">IFERROR(TRIM(_xlfn.TEXTSPLIT(_xlfn.XLOOKUP(J332,techniques!$A$2:$A$608,techniques!$B$2:$B$608),":")),"")</f>
        <v/>
      </c>
      <c r="L332" s="28"/>
      <c r="M332" s="28" t="str">
        <f t="shared" si="17"/>
        <v/>
      </c>
      <c r="Q332" s="28"/>
      <c r="R332" s="28"/>
      <c r="S332" s="28"/>
      <c r="T332" s="28"/>
      <c r="V332" s="1">
        <f t="shared" si="18"/>
        <v>0</v>
      </c>
    </row>
    <row r="333" spans="5:22" outlineLevel="1" x14ac:dyDescent="0.45">
      <c r="E333" s="28"/>
      <c r="F333" s="28" t="str" cm="1">
        <f t="array" ref="F333">IFERROR(TRIM(_xlfn.TEXTSPLIT(_xlfn.XLOOKUP(E333,techniques!$A$2:$A$608,techniques!$B$2:$B$608),":")),"")</f>
        <v/>
      </c>
      <c r="G333" s="28"/>
      <c r="H333" s="28" t="str">
        <f t="shared" si="16"/>
        <v/>
      </c>
      <c r="J333" s="28"/>
      <c r="K333" s="28" t="str" cm="1">
        <f t="array" ref="K333">IFERROR(TRIM(_xlfn.TEXTSPLIT(_xlfn.XLOOKUP(J333,techniques!$A$2:$A$608,techniques!$B$2:$B$608),":")),"")</f>
        <v/>
      </c>
      <c r="L333" s="28"/>
      <c r="M333" s="28" t="str">
        <f t="shared" si="17"/>
        <v/>
      </c>
      <c r="Q333" s="28"/>
      <c r="R333" s="28"/>
      <c r="S333" s="28"/>
      <c r="T333" s="28"/>
      <c r="V333" s="1">
        <f t="shared" si="18"/>
        <v>0</v>
      </c>
    </row>
    <row r="334" spans="5:22" outlineLevel="1" x14ac:dyDescent="0.45">
      <c r="E334" s="28"/>
      <c r="F334" s="28" t="str" cm="1">
        <f t="array" ref="F334">IFERROR(TRIM(_xlfn.TEXTSPLIT(_xlfn.XLOOKUP(E334,techniques!$A$2:$A$608,techniques!$B$2:$B$608),":")),"")</f>
        <v/>
      </c>
      <c r="G334" s="28"/>
      <c r="H334" s="28" t="str">
        <f t="shared" si="16"/>
        <v/>
      </c>
      <c r="J334" s="28"/>
      <c r="K334" s="28" t="str" cm="1">
        <f t="array" ref="K334">IFERROR(TRIM(_xlfn.TEXTSPLIT(_xlfn.XLOOKUP(J334,techniques!$A$2:$A$608,techniques!$B$2:$B$608),":")),"")</f>
        <v/>
      </c>
      <c r="L334" s="28"/>
      <c r="M334" s="28" t="str">
        <f t="shared" si="17"/>
        <v/>
      </c>
      <c r="Q334" s="28"/>
      <c r="R334" s="28"/>
      <c r="S334" s="28"/>
      <c r="T334" s="28"/>
      <c r="V334" s="1">
        <f t="shared" si="18"/>
        <v>0</v>
      </c>
    </row>
    <row r="335" spans="5:22" outlineLevel="1" x14ac:dyDescent="0.45">
      <c r="E335" s="28"/>
      <c r="F335" s="28" t="str" cm="1">
        <f t="array" ref="F335">IFERROR(TRIM(_xlfn.TEXTSPLIT(_xlfn.XLOOKUP(E335,techniques!$A$2:$A$608,techniques!$B$2:$B$608),":")),"")</f>
        <v/>
      </c>
      <c r="G335" s="28"/>
      <c r="H335" s="28" t="str">
        <f t="shared" ref="H335:H398" si="19">IF(G335="",_xlfn.TEXTJOIN(": ",TRUE,E335,F335),_xlfn.TEXTJOIN(": ",TRUE,E335,G335))</f>
        <v/>
      </c>
      <c r="J335" s="28"/>
      <c r="K335" s="28" t="str" cm="1">
        <f t="array" ref="K335">IFERROR(TRIM(_xlfn.TEXTSPLIT(_xlfn.XLOOKUP(J335,techniques!$A$2:$A$608,techniques!$B$2:$B$608),":")),"")</f>
        <v/>
      </c>
      <c r="L335" s="28"/>
      <c r="M335" s="28" t="str">
        <f t="shared" ref="M335:M398" si="20">IF(L335="",_xlfn.TEXTJOIN(": ",TRUE,J335,K335),_xlfn.TEXTJOIN(": ",TRUE,J335,L335))</f>
        <v/>
      </c>
      <c r="Q335" s="28"/>
      <c r="R335" s="28"/>
      <c r="S335" s="28"/>
      <c r="T335" s="28"/>
      <c r="V335" s="1">
        <f t="shared" ref="V335:V398" si="21">IF(ISNA(MATCH(J335,E$14:E$1000,0)),J335,"")</f>
        <v>0</v>
      </c>
    </row>
    <row r="336" spans="5:22" outlineLevel="1" x14ac:dyDescent="0.45">
      <c r="E336" s="28"/>
      <c r="F336" s="28" t="str" cm="1">
        <f t="array" ref="F336">IFERROR(TRIM(_xlfn.TEXTSPLIT(_xlfn.XLOOKUP(E336,techniques!$A$2:$A$608,techniques!$B$2:$B$608),":")),"")</f>
        <v/>
      </c>
      <c r="G336" s="28"/>
      <c r="H336" s="28" t="str">
        <f t="shared" si="19"/>
        <v/>
      </c>
      <c r="J336" s="28"/>
      <c r="K336" s="28" t="str" cm="1">
        <f t="array" ref="K336">IFERROR(TRIM(_xlfn.TEXTSPLIT(_xlfn.XLOOKUP(J336,techniques!$A$2:$A$608,techniques!$B$2:$B$608),":")),"")</f>
        <v/>
      </c>
      <c r="L336" s="28"/>
      <c r="M336" s="28" t="str">
        <f t="shared" si="20"/>
        <v/>
      </c>
      <c r="Q336" s="28"/>
      <c r="R336" s="28"/>
      <c r="S336" s="28"/>
      <c r="T336" s="28"/>
      <c r="V336" s="1">
        <f t="shared" si="21"/>
        <v>0</v>
      </c>
    </row>
    <row r="337" spans="5:22" outlineLevel="1" x14ac:dyDescent="0.45">
      <c r="E337" s="28"/>
      <c r="F337" s="28" t="str" cm="1">
        <f t="array" ref="F337">IFERROR(TRIM(_xlfn.TEXTSPLIT(_xlfn.XLOOKUP(E337,techniques!$A$2:$A$608,techniques!$B$2:$B$608),":")),"")</f>
        <v/>
      </c>
      <c r="G337" s="28"/>
      <c r="H337" s="28" t="str">
        <f t="shared" si="19"/>
        <v/>
      </c>
      <c r="J337" s="28"/>
      <c r="K337" s="28" t="str" cm="1">
        <f t="array" ref="K337">IFERROR(TRIM(_xlfn.TEXTSPLIT(_xlfn.XLOOKUP(J337,techniques!$A$2:$A$608,techniques!$B$2:$B$608),":")),"")</f>
        <v/>
      </c>
      <c r="L337" s="28"/>
      <c r="M337" s="28" t="str">
        <f t="shared" si="20"/>
        <v/>
      </c>
      <c r="Q337" s="28"/>
      <c r="R337" s="28"/>
      <c r="S337" s="28"/>
      <c r="T337" s="28"/>
      <c r="V337" s="1">
        <f t="shared" si="21"/>
        <v>0</v>
      </c>
    </row>
    <row r="338" spans="5:22" outlineLevel="1" x14ac:dyDescent="0.45">
      <c r="E338" s="28"/>
      <c r="F338" s="28" t="str" cm="1">
        <f t="array" ref="F338">IFERROR(TRIM(_xlfn.TEXTSPLIT(_xlfn.XLOOKUP(E338,techniques!$A$2:$A$608,techniques!$B$2:$B$608),":")),"")</f>
        <v/>
      </c>
      <c r="G338" s="28"/>
      <c r="H338" s="28" t="str">
        <f t="shared" si="19"/>
        <v/>
      </c>
      <c r="J338" s="28"/>
      <c r="K338" s="28" t="str" cm="1">
        <f t="array" ref="K338">IFERROR(TRIM(_xlfn.TEXTSPLIT(_xlfn.XLOOKUP(J338,techniques!$A$2:$A$608,techniques!$B$2:$B$608),":")),"")</f>
        <v/>
      </c>
      <c r="L338" s="28"/>
      <c r="M338" s="28" t="str">
        <f t="shared" si="20"/>
        <v/>
      </c>
      <c r="Q338" s="28"/>
      <c r="R338" s="28"/>
      <c r="S338" s="28"/>
      <c r="T338" s="28"/>
      <c r="V338" s="1">
        <f t="shared" si="21"/>
        <v>0</v>
      </c>
    </row>
    <row r="339" spans="5:22" outlineLevel="1" x14ac:dyDescent="0.45">
      <c r="E339" s="28"/>
      <c r="F339" s="28" t="str" cm="1">
        <f t="array" ref="F339">IFERROR(TRIM(_xlfn.TEXTSPLIT(_xlfn.XLOOKUP(E339,techniques!$A$2:$A$608,techniques!$B$2:$B$608),":")),"")</f>
        <v/>
      </c>
      <c r="G339" s="28"/>
      <c r="H339" s="28" t="str">
        <f t="shared" si="19"/>
        <v/>
      </c>
      <c r="J339" s="28"/>
      <c r="K339" s="28" t="str" cm="1">
        <f t="array" ref="K339">IFERROR(TRIM(_xlfn.TEXTSPLIT(_xlfn.XLOOKUP(J339,techniques!$A$2:$A$608,techniques!$B$2:$B$608),":")),"")</f>
        <v/>
      </c>
      <c r="L339" s="28"/>
      <c r="M339" s="28" t="str">
        <f t="shared" si="20"/>
        <v/>
      </c>
      <c r="Q339" s="28"/>
      <c r="R339" s="28"/>
      <c r="S339" s="28"/>
      <c r="T339" s="28"/>
      <c r="V339" s="1">
        <f t="shared" si="21"/>
        <v>0</v>
      </c>
    </row>
    <row r="340" spans="5:22" outlineLevel="1" x14ac:dyDescent="0.45">
      <c r="E340" s="28"/>
      <c r="F340" s="28" t="str" cm="1">
        <f t="array" ref="F340">IFERROR(TRIM(_xlfn.TEXTSPLIT(_xlfn.XLOOKUP(E340,techniques!$A$2:$A$608,techniques!$B$2:$B$608),":")),"")</f>
        <v/>
      </c>
      <c r="G340" s="28"/>
      <c r="H340" s="28" t="str">
        <f t="shared" si="19"/>
        <v/>
      </c>
      <c r="J340" s="28"/>
      <c r="K340" s="28" t="str" cm="1">
        <f t="array" ref="K340">IFERROR(TRIM(_xlfn.TEXTSPLIT(_xlfn.XLOOKUP(J340,techniques!$A$2:$A$608,techniques!$B$2:$B$608),":")),"")</f>
        <v/>
      </c>
      <c r="L340" s="28"/>
      <c r="M340" s="28" t="str">
        <f t="shared" si="20"/>
        <v/>
      </c>
      <c r="Q340" s="28"/>
      <c r="R340" s="28"/>
      <c r="S340" s="28"/>
      <c r="T340" s="28"/>
      <c r="V340" s="1">
        <f t="shared" si="21"/>
        <v>0</v>
      </c>
    </row>
    <row r="341" spans="5:22" outlineLevel="1" x14ac:dyDescent="0.45">
      <c r="E341" s="28"/>
      <c r="F341" s="28" t="str" cm="1">
        <f t="array" ref="F341">IFERROR(TRIM(_xlfn.TEXTSPLIT(_xlfn.XLOOKUP(E341,techniques!$A$2:$A$608,techniques!$B$2:$B$608),":")),"")</f>
        <v/>
      </c>
      <c r="G341" s="28"/>
      <c r="H341" s="28" t="str">
        <f t="shared" si="19"/>
        <v/>
      </c>
      <c r="J341" s="28"/>
      <c r="K341" s="28" t="str" cm="1">
        <f t="array" ref="K341">IFERROR(TRIM(_xlfn.TEXTSPLIT(_xlfn.XLOOKUP(J341,techniques!$A$2:$A$608,techniques!$B$2:$B$608),":")),"")</f>
        <v/>
      </c>
      <c r="L341" s="28"/>
      <c r="M341" s="28" t="str">
        <f t="shared" si="20"/>
        <v/>
      </c>
      <c r="Q341" s="28"/>
      <c r="R341" s="28"/>
      <c r="S341" s="28"/>
      <c r="T341" s="28"/>
      <c r="V341" s="1">
        <f t="shared" si="21"/>
        <v>0</v>
      </c>
    </row>
    <row r="342" spans="5:22" outlineLevel="1" x14ac:dyDescent="0.45">
      <c r="E342" s="28"/>
      <c r="F342" s="28" t="str" cm="1">
        <f t="array" ref="F342">IFERROR(TRIM(_xlfn.TEXTSPLIT(_xlfn.XLOOKUP(E342,techniques!$A$2:$A$608,techniques!$B$2:$B$608),":")),"")</f>
        <v/>
      </c>
      <c r="G342" s="28"/>
      <c r="H342" s="28" t="str">
        <f t="shared" si="19"/>
        <v/>
      </c>
      <c r="J342" s="28"/>
      <c r="K342" s="28" t="str" cm="1">
        <f t="array" ref="K342">IFERROR(TRIM(_xlfn.TEXTSPLIT(_xlfn.XLOOKUP(J342,techniques!$A$2:$A$608,techniques!$B$2:$B$608),":")),"")</f>
        <v/>
      </c>
      <c r="L342" s="28"/>
      <c r="M342" s="28" t="str">
        <f t="shared" si="20"/>
        <v/>
      </c>
      <c r="Q342" s="28"/>
      <c r="R342" s="28"/>
      <c r="S342" s="28"/>
      <c r="T342" s="28"/>
      <c r="V342" s="1">
        <f t="shared" si="21"/>
        <v>0</v>
      </c>
    </row>
    <row r="343" spans="5:22" outlineLevel="1" x14ac:dyDescent="0.45">
      <c r="E343" s="28"/>
      <c r="F343" s="28" t="str" cm="1">
        <f t="array" ref="F343">IFERROR(TRIM(_xlfn.TEXTSPLIT(_xlfn.XLOOKUP(E343,techniques!$A$2:$A$608,techniques!$B$2:$B$608),":")),"")</f>
        <v/>
      </c>
      <c r="G343" s="28"/>
      <c r="H343" s="28" t="str">
        <f t="shared" si="19"/>
        <v/>
      </c>
      <c r="J343" s="28"/>
      <c r="K343" s="28" t="str" cm="1">
        <f t="array" ref="K343">IFERROR(TRIM(_xlfn.TEXTSPLIT(_xlfn.XLOOKUP(J343,techniques!$A$2:$A$608,techniques!$B$2:$B$608),":")),"")</f>
        <v/>
      </c>
      <c r="L343" s="28"/>
      <c r="M343" s="28" t="str">
        <f t="shared" si="20"/>
        <v/>
      </c>
      <c r="Q343" s="28"/>
      <c r="R343" s="28"/>
      <c r="S343" s="28"/>
      <c r="T343" s="28"/>
      <c r="V343" s="1">
        <f t="shared" si="21"/>
        <v>0</v>
      </c>
    </row>
    <row r="344" spans="5:22" outlineLevel="1" x14ac:dyDescent="0.45">
      <c r="E344" s="28"/>
      <c r="F344" s="28" t="str" cm="1">
        <f t="array" ref="F344">IFERROR(TRIM(_xlfn.TEXTSPLIT(_xlfn.XLOOKUP(E344,techniques!$A$2:$A$608,techniques!$B$2:$B$608),":")),"")</f>
        <v/>
      </c>
      <c r="G344" s="28"/>
      <c r="H344" s="28" t="str">
        <f t="shared" si="19"/>
        <v/>
      </c>
      <c r="J344" s="28"/>
      <c r="K344" s="28" t="str" cm="1">
        <f t="array" ref="K344">IFERROR(TRIM(_xlfn.TEXTSPLIT(_xlfn.XLOOKUP(J344,techniques!$A$2:$A$608,techniques!$B$2:$B$608),":")),"")</f>
        <v/>
      </c>
      <c r="L344" s="28"/>
      <c r="M344" s="28" t="str">
        <f t="shared" si="20"/>
        <v/>
      </c>
      <c r="Q344" s="28"/>
      <c r="R344" s="28"/>
      <c r="S344" s="28"/>
      <c r="T344" s="28"/>
      <c r="V344" s="1">
        <f t="shared" si="21"/>
        <v>0</v>
      </c>
    </row>
    <row r="345" spans="5:22" outlineLevel="1" x14ac:dyDescent="0.45">
      <c r="E345" s="28"/>
      <c r="F345" s="28" t="str" cm="1">
        <f t="array" ref="F345">IFERROR(TRIM(_xlfn.TEXTSPLIT(_xlfn.XLOOKUP(E345,techniques!$A$2:$A$608,techniques!$B$2:$B$608),":")),"")</f>
        <v/>
      </c>
      <c r="G345" s="28"/>
      <c r="H345" s="28" t="str">
        <f t="shared" si="19"/>
        <v/>
      </c>
      <c r="J345" s="28"/>
      <c r="K345" s="28" t="str" cm="1">
        <f t="array" ref="K345">IFERROR(TRIM(_xlfn.TEXTSPLIT(_xlfn.XLOOKUP(J345,techniques!$A$2:$A$608,techniques!$B$2:$B$608),":")),"")</f>
        <v/>
      </c>
      <c r="L345" s="28"/>
      <c r="M345" s="28" t="str">
        <f t="shared" si="20"/>
        <v/>
      </c>
      <c r="Q345" s="28"/>
      <c r="R345" s="28"/>
      <c r="S345" s="28"/>
      <c r="T345" s="28"/>
      <c r="V345" s="1">
        <f t="shared" si="21"/>
        <v>0</v>
      </c>
    </row>
    <row r="346" spans="5:22" outlineLevel="1" x14ac:dyDescent="0.45">
      <c r="E346" s="28"/>
      <c r="F346" s="28" t="str" cm="1">
        <f t="array" ref="F346">IFERROR(TRIM(_xlfn.TEXTSPLIT(_xlfn.XLOOKUP(E346,techniques!$A$2:$A$608,techniques!$B$2:$B$608),":")),"")</f>
        <v/>
      </c>
      <c r="G346" s="28"/>
      <c r="H346" s="28" t="str">
        <f t="shared" si="19"/>
        <v/>
      </c>
      <c r="J346" s="28"/>
      <c r="K346" s="28" t="str" cm="1">
        <f t="array" ref="K346">IFERROR(TRIM(_xlfn.TEXTSPLIT(_xlfn.XLOOKUP(J346,techniques!$A$2:$A$608,techniques!$B$2:$B$608),":")),"")</f>
        <v/>
      </c>
      <c r="L346" s="28"/>
      <c r="M346" s="28" t="str">
        <f t="shared" si="20"/>
        <v/>
      </c>
      <c r="Q346" s="28"/>
      <c r="R346" s="28"/>
      <c r="S346" s="28"/>
      <c r="T346" s="28"/>
      <c r="V346" s="1">
        <f t="shared" si="21"/>
        <v>0</v>
      </c>
    </row>
    <row r="347" spans="5:22" outlineLevel="1" x14ac:dyDescent="0.45">
      <c r="E347" s="28"/>
      <c r="F347" s="28" t="str" cm="1">
        <f t="array" ref="F347">IFERROR(TRIM(_xlfn.TEXTSPLIT(_xlfn.XLOOKUP(E347,techniques!$A$2:$A$608,techniques!$B$2:$B$608),":")),"")</f>
        <v/>
      </c>
      <c r="G347" s="28"/>
      <c r="H347" s="28" t="str">
        <f t="shared" si="19"/>
        <v/>
      </c>
      <c r="J347" s="28"/>
      <c r="K347" s="28" t="str" cm="1">
        <f t="array" ref="K347">IFERROR(TRIM(_xlfn.TEXTSPLIT(_xlfn.XLOOKUP(J347,techniques!$A$2:$A$608,techniques!$B$2:$B$608),":")),"")</f>
        <v/>
      </c>
      <c r="L347" s="28"/>
      <c r="M347" s="28" t="str">
        <f t="shared" si="20"/>
        <v/>
      </c>
      <c r="Q347" s="28"/>
      <c r="R347" s="28"/>
      <c r="S347" s="28"/>
      <c r="T347" s="28"/>
      <c r="V347" s="1">
        <f t="shared" si="21"/>
        <v>0</v>
      </c>
    </row>
    <row r="348" spans="5:22" outlineLevel="1" x14ac:dyDescent="0.45">
      <c r="E348" s="28"/>
      <c r="F348" s="28" t="str" cm="1">
        <f t="array" ref="F348">IFERROR(TRIM(_xlfn.TEXTSPLIT(_xlfn.XLOOKUP(E348,techniques!$A$2:$A$608,techniques!$B$2:$B$608),":")),"")</f>
        <v/>
      </c>
      <c r="G348" s="28"/>
      <c r="H348" s="28" t="str">
        <f t="shared" si="19"/>
        <v/>
      </c>
      <c r="J348" s="28"/>
      <c r="K348" s="28" t="str" cm="1">
        <f t="array" ref="K348">IFERROR(TRIM(_xlfn.TEXTSPLIT(_xlfn.XLOOKUP(J348,techniques!$A$2:$A$608,techniques!$B$2:$B$608),":")),"")</f>
        <v/>
      </c>
      <c r="L348" s="28"/>
      <c r="M348" s="28" t="str">
        <f t="shared" si="20"/>
        <v/>
      </c>
      <c r="Q348" s="28"/>
      <c r="R348" s="28"/>
      <c r="S348" s="28"/>
      <c r="T348" s="28"/>
      <c r="V348" s="1">
        <f t="shared" si="21"/>
        <v>0</v>
      </c>
    </row>
    <row r="349" spans="5:22" outlineLevel="1" x14ac:dyDescent="0.45">
      <c r="E349" s="28"/>
      <c r="F349" s="28" t="str" cm="1">
        <f t="array" ref="F349">IFERROR(TRIM(_xlfn.TEXTSPLIT(_xlfn.XLOOKUP(E349,techniques!$A$2:$A$608,techniques!$B$2:$B$608),":")),"")</f>
        <v/>
      </c>
      <c r="G349" s="28"/>
      <c r="H349" s="28" t="str">
        <f t="shared" si="19"/>
        <v/>
      </c>
      <c r="J349" s="28"/>
      <c r="K349" s="28" t="str" cm="1">
        <f t="array" ref="K349">IFERROR(TRIM(_xlfn.TEXTSPLIT(_xlfn.XLOOKUP(J349,techniques!$A$2:$A$608,techniques!$B$2:$B$608),":")),"")</f>
        <v/>
      </c>
      <c r="L349" s="28"/>
      <c r="M349" s="28" t="str">
        <f t="shared" si="20"/>
        <v/>
      </c>
      <c r="Q349" s="28"/>
      <c r="R349" s="28"/>
      <c r="S349" s="28"/>
      <c r="T349" s="28"/>
      <c r="V349" s="1">
        <f t="shared" si="21"/>
        <v>0</v>
      </c>
    </row>
    <row r="350" spans="5:22" outlineLevel="1" x14ac:dyDescent="0.45">
      <c r="E350" s="28"/>
      <c r="F350" s="28" t="str" cm="1">
        <f t="array" ref="F350">IFERROR(TRIM(_xlfn.TEXTSPLIT(_xlfn.XLOOKUP(E350,techniques!$A$2:$A$608,techniques!$B$2:$B$608),":")),"")</f>
        <v/>
      </c>
      <c r="G350" s="28"/>
      <c r="H350" s="28" t="str">
        <f t="shared" si="19"/>
        <v/>
      </c>
      <c r="J350" s="28"/>
      <c r="K350" s="28" t="str" cm="1">
        <f t="array" ref="K350">IFERROR(TRIM(_xlfn.TEXTSPLIT(_xlfn.XLOOKUP(J350,techniques!$A$2:$A$608,techniques!$B$2:$B$608),":")),"")</f>
        <v/>
      </c>
      <c r="L350" s="28"/>
      <c r="M350" s="28" t="str">
        <f t="shared" si="20"/>
        <v/>
      </c>
      <c r="Q350" s="28"/>
      <c r="R350" s="28"/>
      <c r="S350" s="28"/>
      <c r="T350" s="28"/>
      <c r="V350" s="1">
        <f t="shared" si="21"/>
        <v>0</v>
      </c>
    </row>
    <row r="351" spans="5:22" outlineLevel="1" x14ac:dyDescent="0.45">
      <c r="E351" s="28"/>
      <c r="F351" s="28" t="str" cm="1">
        <f t="array" ref="F351">IFERROR(TRIM(_xlfn.TEXTSPLIT(_xlfn.XLOOKUP(E351,techniques!$A$2:$A$608,techniques!$B$2:$B$608),":")),"")</f>
        <v/>
      </c>
      <c r="G351" s="28"/>
      <c r="H351" s="28" t="str">
        <f t="shared" si="19"/>
        <v/>
      </c>
      <c r="J351" s="28"/>
      <c r="K351" s="28" t="str" cm="1">
        <f t="array" ref="K351">IFERROR(TRIM(_xlfn.TEXTSPLIT(_xlfn.XLOOKUP(J351,techniques!$A$2:$A$608,techniques!$B$2:$B$608),":")),"")</f>
        <v/>
      </c>
      <c r="L351" s="28"/>
      <c r="M351" s="28" t="str">
        <f t="shared" si="20"/>
        <v/>
      </c>
      <c r="Q351" s="28"/>
      <c r="R351" s="28"/>
      <c r="S351" s="28"/>
      <c r="T351" s="28"/>
      <c r="V351" s="1">
        <f t="shared" si="21"/>
        <v>0</v>
      </c>
    </row>
    <row r="352" spans="5:22" outlineLevel="1" x14ac:dyDescent="0.45">
      <c r="E352" s="28"/>
      <c r="F352" s="28" t="str" cm="1">
        <f t="array" ref="F352">IFERROR(TRIM(_xlfn.TEXTSPLIT(_xlfn.XLOOKUP(E352,techniques!$A$2:$A$608,techniques!$B$2:$B$608),":")),"")</f>
        <v/>
      </c>
      <c r="G352" s="28"/>
      <c r="H352" s="28" t="str">
        <f t="shared" si="19"/>
        <v/>
      </c>
      <c r="J352" s="28"/>
      <c r="K352" s="28" t="str" cm="1">
        <f t="array" ref="K352">IFERROR(TRIM(_xlfn.TEXTSPLIT(_xlfn.XLOOKUP(J352,techniques!$A$2:$A$608,techniques!$B$2:$B$608),":")),"")</f>
        <v/>
      </c>
      <c r="L352" s="28"/>
      <c r="M352" s="28" t="str">
        <f t="shared" si="20"/>
        <v/>
      </c>
      <c r="Q352" s="28"/>
      <c r="R352" s="28"/>
      <c r="S352" s="28"/>
      <c r="T352" s="28"/>
      <c r="V352" s="1">
        <f t="shared" si="21"/>
        <v>0</v>
      </c>
    </row>
    <row r="353" spans="5:22" outlineLevel="1" x14ac:dyDescent="0.45">
      <c r="E353" s="28"/>
      <c r="F353" s="28" t="str" cm="1">
        <f t="array" ref="F353">IFERROR(TRIM(_xlfn.TEXTSPLIT(_xlfn.XLOOKUP(E353,techniques!$A$2:$A$608,techniques!$B$2:$B$608),":")),"")</f>
        <v/>
      </c>
      <c r="G353" s="28"/>
      <c r="H353" s="28" t="str">
        <f t="shared" si="19"/>
        <v/>
      </c>
      <c r="J353" s="28"/>
      <c r="K353" s="28" t="str" cm="1">
        <f t="array" ref="K353">IFERROR(TRIM(_xlfn.TEXTSPLIT(_xlfn.XLOOKUP(J353,techniques!$A$2:$A$608,techniques!$B$2:$B$608),":")),"")</f>
        <v/>
      </c>
      <c r="L353" s="28"/>
      <c r="M353" s="28" t="str">
        <f t="shared" si="20"/>
        <v/>
      </c>
      <c r="Q353" s="28"/>
      <c r="R353" s="28"/>
      <c r="S353" s="28"/>
      <c r="T353" s="28"/>
      <c r="V353" s="1">
        <f t="shared" si="21"/>
        <v>0</v>
      </c>
    </row>
    <row r="354" spans="5:22" outlineLevel="1" x14ac:dyDescent="0.45">
      <c r="E354" s="28"/>
      <c r="F354" s="28" t="str" cm="1">
        <f t="array" ref="F354">IFERROR(TRIM(_xlfn.TEXTSPLIT(_xlfn.XLOOKUP(E354,techniques!$A$2:$A$608,techniques!$B$2:$B$608),":")),"")</f>
        <v/>
      </c>
      <c r="G354" s="28"/>
      <c r="H354" s="28" t="str">
        <f t="shared" si="19"/>
        <v/>
      </c>
      <c r="J354" s="28"/>
      <c r="K354" s="28" t="str" cm="1">
        <f t="array" ref="K354">IFERROR(TRIM(_xlfn.TEXTSPLIT(_xlfn.XLOOKUP(J354,techniques!$A$2:$A$608,techniques!$B$2:$B$608),":")),"")</f>
        <v/>
      </c>
      <c r="L354" s="28"/>
      <c r="M354" s="28" t="str">
        <f t="shared" si="20"/>
        <v/>
      </c>
      <c r="Q354" s="28"/>
      <c r="R354" s="28"/>
      <c r="S354" s="28"/>
      <c r="T354" s="28"/>
      <c r="V354" s="1">
        <f t="shared" si="21"/>
        <v>0</v>
      </c>
    </row>
    <row r="355" spans="5:22" outlineLevel="1" x14ac:dyDescent="0.45">
      <c r="E355" s="28"/>
      <c r="F355" s="28" t="str" cm="1">
        <f t="array" ref="F355">IFERROR(TRIM(_xlfn.TEXTSPLIT(_xlfn.XLOOKUP(E355,techniques!$A$2:$A$608,techniques!$B$2:$B$608),":")),"")</f>
        <v/>
      </c>
      <c r="G355" s="28"/>
      <c r="H355" s="28" t="str">
        <f t="shared" si="19"/>
        <v/>
      </c>
      <c r="J355" s="28"/>
      <c r="K355" s="28" t="str" cm="1">
        <f t="array" ref="K355">IFERROR(TRIM(_xlfn.TEXTSPLIT(_xlfn.XLOOKUP(J355,techniques!$A$2:$A$608,techniques!$B$2:$B$608),":")),"")</f>
        <v/>
      </c>
      <c r="L355" s="28"/>
      <c r="M355" s="28" t="str">
        <f t="shared" si="20"/>
        <v/>
      </c>
      <c r="Q355" s="28"/>
      <c r="R355" s="28"/>
      <c r="S355" s="28"/>
      <c r="T355" s="28"/>
      <c r="V355" s="1">
        <f t="shared" si="21"/>
        <v>0</v>
      </c>
    </row>
    <row r="356" spans="5:22" outlineLevel="1" x14ac:dyDescent="0.45">
      <c r="E356" s="28"/>
      <c r="F356" s="28" t="str" cm="1">
        <f t="array" ref="F356">IFERROR(TRIM(_xlfn.TEXTSPLIT(_xlfn.XLOOKUP(E356,techniques!$A$2:$A$608,techniques!$B$2:$B$608),":")),"")</f>
        <v/>
      </c>
      <c r="G356" s="28"/>
      <c r="H356" s="28" t="str">
        <f t="shared" si="19"/>
        <v/>
      </c>
      <c r="J356" s="28"/>
      <c r="K356" s="28" t="str" cm="1">
        <f t="array" ref="K356">IFERROR(TRIM(_xlfn.TEXTSPLIT(_xlfn.XLOOKUP(J356,techniques!$A$2:$A$608,techniques!$B$2:$B$608),":")),"")</f>
        <v/>
      </c>
      <c r="L356" s="28"/>
      <c r="M356" s="28" t="str">
        <f t="shared" si="20"/>
        <v/>
      </c>
      <c r="Q356" s="28"/>
      <c r="R356" s="28"/>
      <c r="S356" s="28"/>
      <c r="T356" s="28"/>
      <c r="V356" s="1">
        <f t="shared" si="21"/>
        <v>0</v>
      </c>
    </row>
    <row r="357" spans="5:22" outlineLevel="1" x14ac:dyDescent="0.45">
      <c r="E357" s="28"/>
      <c r="F357" s="28" t="str" cm="1">
        <f t="array" ref="F357">IFERROR(TRIM(_xlfn.TEXTSPLIT(_xlfn.XLOOKUP(E357,techniques!$A$2:$A$608,techniques!$B$2:$B$608),":")),"")</f>
        <v/>
      </c>
      <c r="G357" s="28"/>
      <c r="H357" s="28" t="str">
        <f t="shared" si="19"/>
        <v/>
      </c>
      <c r="J357" s="28"/>
      <c r="K357" s="28" t="str" cm="1">
        <f t="array" ref="K357">IFERROR(TRIM(_xlfn.TEXTSPLIT(_xlfn.XLOOKUP(J357,techniques!$A$2:$A$608,techniques!$B$2:$B$608),":")),"")</f>
        <v/>
      </c>
      <c r="L357" s="28"/>
      <c r="M357" s="28" t="str">
        <f t="shared" si="20"/>
        <v/>
      </c>
      <c r="Q357" s="28"/>
      <c r="R357" s="28"/>
      <c r="S357" s="28"/>
      <c r="T357" s="28"/>
      <c r="V357" s="1">
        <f t="shared" si="21"/>
        <v>0</v>
      </c>
    </row>
    <row r="358" spans="5:22" outlineLevel="1" x14ac:dyDescent="0.45">
      <c r="E358" s="28"/>
      <c r="F358" s="28" t="str" cm="1">
        <f t="array" ref="F358">IFERROR(TRIM(_xlfn.TEXTSPLIT(_xlfn.XLOOKUP(E358,techniques!$A$2:$A$608,techniques!$B$2:$B$608),":")),"")</f>
        <v/>
      </c>
      <c r="G358" s="28"/>
      <c r="H358" s="28" t="str">
        <f t="shared" si="19"/>
        <v/>
      </c>
      <c r="J358" s="28"/>
      <c r="K358" s="28" t="str" cm="1">
        <f t="array" ref="K358">IFERROR(TRIM(_xlfn.TEXTSPLIT(_xlfn.XLOOKUP(J358,techniques!$A$2:$A$608,techniques!$B$2:$B$608),":")),"")</f>
        <v/>
      </c>
      <c r="L358" s="28"/>
      <c r="M358" s="28" t="str">
        <f t="shared" si="20"/>
        <v/>
      </c>
      <c r="Q358" s="28"/>
      <c r="R358" s="28"/>
      <c r="S358" s="28"/>
      <c r="T358" s="28"/>
      <c r="V358" s="1">
        <f t="shared" si="21"/>
        <v>0</v>
      </c>
    </row>
    <row r="359" spans="5:22" outlineLevel="1" x14ac:dyDescent="0.45">
      <c r="E359" s="28"/>
      <c r="F359" s="28" t="str" cm="1">
        <f t="array" ref="F359">IFERROR(TRIM(_xlfn.TEXTSPLIT(_xlfn.XLOOKUP(E359,techniques!$A$2:$A$608,techniques!$B$2:$B$608),":")),"")</f>
        <v/>
      </c>
      <c r="G359" s="28"/>
      <c r="H359" s="28" t="str">
        <f t="shared" si="19"/>
        <v/>
      </c>
      <c r="J359" s="28"/>
      <c r="K359" s="28" t="str" cm="1">
        <f t="array" ref="K359">IFERROR(TRIM(_xlfn.TEXTSPLIT(_xlfn.XLOOKUP(J359,techniques!$A$2:$A$608,techniques!$B$2:$B$608),":")),"")</f>
        <v/>
      </c>
      <c r="L359" s="28"/>
      <c r="M359" s="28" t="str">
        <f t="shared" si="20"/>
        <v/>
      </c>
      <c r="Q359" s="28"/>
      <c r="R359" s="28"/>
      <c r="S359" s="28"/>
      <c r="T359" s="28"/>
      <c r="V359" s="1">
        <f t="shared" si="21"/>
        <v>0</v>
      </c>
    </row>
    <row r="360" spans="5:22" outlineLevel="1" x14ac:dyDescent="0.45">
      <c r="E360" s="28"/>
      <c r="F360" s="28" t="str" cm="1">
        <f t="array" ref="F360">IFERROR(TRIM(_xlfn.TEXTSPLIT(_xlfn.XLOOKUP(E360,techniques!$A$2:$A$608,techniques!$B$2:$B$608),":")),"")</f>
        <v/>
      </c>
      <c r="G360" s="28"/>
      <c r="H360" s="28" t="str">
        <f t="shared" si="19"/>
        <v/>
      </c>
      <c r="J360" s="28"/>
      <c r="K360" s="28" t="str" cm="1">
        <f t="array" ref="K360">IFERROR(TRIM(_xlfn.TEXTSPLIT(_xlfn.XLOOKUP(J360,techniques!$A$2:$A$608,techniques!$B$2:$B$608),":")),"")</f>
        <v/>
      </c>
      <c r="L360" s="28"/>
      <c r="M360" s="28" t="str">
        <f t="shared" si="20"/>
        <v/>
      </c>
      <c r="Q360" s="28"/>
      <c r="R360" s="28"/>
      <c r="S360" s="28"/>
      <c r="T360" s="28"/>
      <c r="V360" s="1">
        <f t="shared" si="21"/>
        <v>0</v>
      </c>
    </row>
    <row r="361" spans="5:22" outlineLevel="1" x14ac:dyDescent="0.45">
      <c r="E361" s="28"/>
      <c r="F361" s="28" t="str" cm="1">
        <f t="array" ref="F361">IFERROR(TRIM(_xlfn.TEXTSPLIT(_xlfn.XLOOKUP(E361,techniques!$A$2:$A$608,techniques!$B$2:$B$608),":")),"")</f>
        <v/>
      </c>
      <c r="G361" s="28"/>
      <c r="H361" s="28" t="str">
        <f t="shared" si="19"/>
        <v/>
      </c>
      <c r="J361" s="28"/>
      <c r="K361" s="28" t="str" cm="1">
        <f t="array" ref="K361">IFERROR(TRIM(_xlfn.TEXTSPLIT(_xlfn.XLOOKUP(J361,techniques!$A$2:$A$608,techniques!$B$2:$B$608),":")),"")</f>
        <v/>
      </c>
      <c r="L361" s="28"/>
      <c r="M361" s="28" t="str">
        <f t="shared" si="20"/>
        <v/>
      </c>
      <c r="Q361" s="28"/>
      <c r="R361" s="28"/>
      <c r="S361" s="28"/>
      <c r="T361" s="28"/>
      <c r="V361" s="1">
        <f t="shared" si="21"/>
        <v>0</v>
      </c>
    </row>
    <row r="362" spans="5:22" outlineLevel="1" x14ac:dyDescent="0.45">
      <c r="E362" s="28"/>
      <c r="F362" s="28" t="str" cm="1">
        <f t="array" ref="F362">IFERROR(TRIM(_xlfn.TEXTSPLIT(_xlfn.XLOOKUP(E362,techniques!$A$2:$A$608,techniques!$B$2:$B$608),":")),"")</f>
        <v/>
      </c>
      <c r="G362" s="28"/>
      <c r="H362" s="28" t="str">
        <f t="shared" si="19"/>
        <v/>
      </c>
      <c r="J362" s="28"/>
      <c r="K362" s="28" t="str" cm="1">
        <f t="array" ref="K362">IFERROR(TRIM(_xlfn.TEXTSPLIT(_xlfn.XLOOKUP(J362,techniques!$A$2:$A$608,techniques!$B$2:$B$608),":")),"")</f>
        <v/>
      </c>
      <c r="L362" s="28"/>
      <c r="M362" s="28" t="str">
        <f t="shared" si="20"/>
        <v/>
      </c>
      <c r="Q362" s="28"/>
      <c r="R362" s="28"/>
      <c r="S362" s="28"/>
      <c r="T362" s="28"/>
      <c r="V362" s="1">
        <f t="shared" si="21"/>
        <v>0</v>
      </c>
    </row>
    <row r="363" spans="5:22" outlineLevel="1" x14ac:dyDescent="0.45">
      <c r="E363" s="28"/>
      <c r="F363" s="28" t="str" cm="1">
        <f t="array" ref="F363">IFERROR(TRIM(_xlfn.TEXTSPLIT(_xlfn.XLOOKUP(E363,techniques!$A$2:$A$608,techniques!$B$2:$B$608),":")),"")</f>
        <v/>
      </c>
      <c r="G363" s="28"/>
      <c r="H363" s="28" t="str">
        <f t="shared" si="19"/>
        <v/>
      </c>
      <c r="J363" s="28"/>
      <c r="K363" s="28" t="str" cm="1">
        <f t="array" ref="K363">IFERROR(TRIM(_xlfn.TEXTSPLIT(_xlfn.XLOOKUP(J363,techniques!$A$2:$A$608,techniques!$B$2:$B$608),":")),"")</f>
        <v/>
      </c>
      <c r="L363" s="28"/>
      <c r="M363" s="28" t="str">
        <f t="shared" si="20"/>
        <v/>
      </c>
      <c r="Q363" s="28"/>
      <c r="R363" s="28"/>
      <c r="S363" s="28"/>
      <c r="T363" s="28"/>
      <c r="V363" s="1">
        <f t="shared" si="21"/>
        <v>0</v>
      </c>
    </row>
    <row r="364" spans="5:22" outlineLevel="1" x14ac:dyDescent="0.45">
      <c r="E364" s="28"/>
      <c r="F364" s="28" t="str" cm="1">
        <f t="array" ref="F364">IFERROR(TRIM(_xlfn.TEXTSPLIT(_xlfn.XLOOKUP(E364,techniques!$A$2:$A$608,techniques!$B$2:$B$608),":")),"")</f>
        <v/>
      </c>
      <c r="G364" s="28"/>
      <c r="H364" s="28" t="str">
        <f t="shared" si="19"/>
        <v/>
      </c>
      <c r="J364" s="28"/>
      <c r="K364" s="28" t="str" cm="1">
        <f t="array" ref="K364">IFERROR(TRIM(_xlfn.TEXTSPLIT(_xlfn.XLOOKUP(J364,techniques!$A$2:$A$608,techniques!$B$2:$B$608),":")),"")</f>
        <v/>
      </c>
      <c r="L364" s="28"/>
      <c r="M364" s="28" t="str">
        <f t="shared" si="20"/>
        <v/>
      </c>
      <c r="Q364" s="28"/>
      <c r="R364" s="28"/>
      <c r="S364" s="28"/>
      <c r="T364" s="28"/>
      <c r="V364" s="1">
        <f t="shared" si="21"/>
        <v>0</v>
      </c>
    </row>
    <row r="365" spans="5:22" outlineLevel="1" x14ac:dyDescent="0.45">
      <c r="E365" s="28"/>
      <c r="F365" s="28" t="str" cm="1">
        <f t="array" ref="F365">IFERROR(TRIM(_xlfn.TEXTSPLIT(_xlfn.XLOOKUP(E365,techniques!$A$2:$A$608,techniques!$B$2:$B$608),":")),"")</f>
        <v/>
      </c>
      <c r="G365" s="28"/>
      <c r="H365" s="28" t="str">
        <f t="shared" si="19"/>
        <v/>
      </c>
      <c r="J365" s="28"/>
      <c r="K365" s="28" t="str" cm="1">
        <f t="array" ref="K365">IFERROR(TRIM(_xlfn.TEXTSPLIT(_xlfn.XLOOKUP(J365,techniques!$A$2:$A$608,techniques!$B$2:$B$608),":")),"")</f>
        <v/>
      </c>
      <c r="L365" s="28"/>
      <c r="M365" s="28" t="str">
        <f t="shared" si="20"/>
        <v/>
      </c>
      <c r="Q365" s="28"/>
      <c r="R365" s="28"/>
      <c r="S365" s="28"/>
      <c r="T365" s="28"/>
      <c r="V365" s="1">
        <f t="shared" si="21"/>
        <v>0</v>
      </c>
    </row>
    <row r="366" spans="5:22" outlineLevel="1" x14ac:dyDescent="0.45">
      <c r="E366" s="28"/>
      <c r="F366" s="28" t="str" cm="1">
        <f t="array" ref="F366">IFERROR(TRIM(_xlfn.TEXTSPLIT(_xlfn.XLOOKUP(E366,techniques!$A$2:$A$608,techniques!$B$2:$B$608),":")),"")</f>
        <v/>
      </c>
      <c r="G366" s="28"/>
      <c r="H366" s="28" t="str">
        <f t="shared" si="19"/>
        <v/>
      </c>
      <c r="J366" s="28"/>
      <c r="K366" s="28" t="str" cm="1">
        <f t="array" ref="K366">IFERROR(TRIM(_xlfn.TEXTSPLIT(_xlfn.XLOOKUP(J366,techniques!$A$2:$A$608,techniques!$B$2:$B$608),":")),"")</f>
        <v/>
      </c>
      <c r="L366" s="28"/>
      <c r="M366" s="28" t="str">
        <f t="shared" si="20"/>
        <v/>
      </c>
      <c r="Q366" s="28"/>
      <c r="R366" s="28"/>
      <c r="S366" s="28"/>
      <c r="T366" s="28"/>
      <c r="V366" s="1">
        <f t="shared" si="21"/>
        <v>0</v>
      </c>
    </row>
    <row r="367" spans="5:22" outlineLevel="1" x14ac:dyDescent="0.45">
      <c r="E367" s="28"/>
      <c r="F367" s="28" t="str" cm="1">
        <f t="array" ref="F367">IFERROR(TRIM(_xlfn.TEXTSPLIT(_xlfn.XLOOKUP(E367,techniques!$A$2:$A$608,techniques!$B$2:$B$608),":")),"")</f>
        <v/>
      </c>
      <c r="G367" s="28"/>
      <c r="H367" s="28" t="str">
        <f t="shared" si="19"/>
        <v/>
      </c>
      <c r="J367" s="28"/>
      <c r="K367" s="28" t="str" cm="1">
        <f t="array" ref="K367">IFERROR(TRIM(_xlfn.TEXTSPLIT(_xlfn.XLOOKUP(J367,techniques!$A$2:$A$608,techniques!$B$2:$B$608),":")),"")</f>
        <v/>
      </c>
      <c r="L367" s="28"/>
      <c r="M367" s="28" t="str">
        <f t="shared" si="20"/>
        <v/>
      </c>
      <c r="Q367" s="28"/>
      <c r="R367" s="28"/>
      <c r="S367" s="28"/>
      <c r="T367" s="28"/>
      <c r="V367" s="1">
        <f t="shared" si="21"/>
        <v>0</v>
      </c>
    </row>
    <row r="368" spans="5:22" outlineLevel="1" x14ac:dyDescent="0.45">
      <c r="E368" s="28"/>
      <c r="F368" s="28" t="str" cm="1">
        <f t="array" ref="F368">IFERROR(TRIM(_xlfn.TEXTSPLIT(_xlfn.XLOOKUP(E368,techniques!$A$2:$A$608,techniques!$B$2:$B$608),":")),"")</f>
        <v/>
      </c>
      <c r="G368" s="28"/>
      <c r="H368" s="28" t="str">
        <f t="shared" si="19"/>
        <v/>
      </c>
      <c r="J368" s="28"/>
      <c r="K368" s="28" t="str" cm="1">
        <f t="array" ref="K368">IFERROR(TRIM(_xlfn.TEXTSPLIT(_xlfn.XLOOKUP(J368,techniques!$A$2:$A$608,techniques!$B$2:$B$608),":")),"")</f>
        <v/>
      </c>
      <c r="L368" s="28"/>
      <c r="M368" s="28" t="str">
        <f t="shared" si="20"/>
        <v/>
      </c>
      <c r="Q368" s="28"/>
      <c r="R368" s="28"/>
      <c r="S368" s="28"/>
      <c r="T368" s="28"/>
      <c r="V368" s="1">
        <f t="shared" si="21"/>
        <v>0</v>
      </c>
    </row>
    <row r="369" spans="5:22" outlineLevel="1" x14ac:dyDescent="0.45">
      <c r="E369" s="28"/>
      <c r="F369" s="28" t="str" cm="1">
        <f t="array" ref="F369">IFERROR(TRIM(_xlfn.TEXTSPLIT(_xlfn.XLOOKUP(E369,techniques!$A$2:$A$608,techniques!$B$2:$B$608),":")),"")</f>
        <v/>
      </c>
      <c r="G369" s="28"/>
      <c r="H369" s="28" t="str">
        <f t="shared" si="19"/>
        <v/>
      </c>
      <c r="J369" s="28"/>
      <c r="K369" s="28" t="str" cm="1">
        <f t="array" ref="K369">IFERROR(TRIM(_xlfn.TEXTSPLIT(_xlfn.XLOOKUP(J369,techniques!$A$2:$A$608,techniques!$B$2:$B$608),":")),"")</f>
        <v/>
      </c>
      <c r="L369" s="28"/>
      <c r="M369" s="28" t="str">
        <f t="shared" si="20"/>
        <v/>
      </c>
      <c r="Q369" s="28"/>
      <c r="R369" s="28"/>
      <c r="S369" s="28"/>
      <c r="T369" s="28"/>
      <c r="V369" s="1">
        <f t="shared" si="21"/>
        <v>0</v>
      </c>
    </row>
    <row r="370" spans="5:22" outlineLevel="1" x14ac:dyDescent="0.45">
      <c r="E370" s="28"/>
      <c r="F370" s="28" t="str" cm="1">
        <f t="array" ref="F370">IFERROR(TRIM(_xlfn.TEXTSPLIT(_xlfn.XLOOKUP(E370,techniques!$A$2:$A$608,techniques!$B$2:$B$608),":")),"")</f>
        <v/>
      </c>
      <c r="G370" s="28"/>
      <c r="H370" s="28" t="str">
        <f t="shared" si="19"/>
        <v/>
      </c>
      <c r="J370" s="28"/>
      <c r="K370" s="28" t="str" cm="1">
        <f t="array" ref="K370">IFERROR(TRIM(_xlfn.TEXTSPLIT(_xlfn.XLOOKUP(J370,techniques!$A$2:$A$608,techniques!$B$2:$B$608),":")),"")</f>
        <v/>
      </c>
      <c r="L370" s="28"/>
      <c r="M370" s="28" t="str">
        <f t="shared" si="20"/>
        <v/>
      </c>
      <c r="Q370" s="28"/>
      <c r="R370" s="28"/>
      <c r="S370" s="28"/>
      <c r="T370" s="28"/>
      <c r="V370" s="1">
        <f t="shared" si="21"/>
        <v>0</v>
      </c>
    </row>
    <row r="371" spans="5:22" outlineLevel="1" x14ac:dyDescent="0.45">
      <c r="E371" s="28"/>
      <c r="F371" s="28" t="str" cm="1">
        <f t="array" ref="F371">IFERROR(TRIM(_xlfn.TEXTSPLIT(_xlfn.XLOOKUP(E371,techniques!$A$2:$A$608,techniques!$B$2:$B$608),":")),"")</f>
        <v/>
      </c>
      <c r="G371" s="28"/>
      <c r="H371" s="28" t="str">
        <f t="shared" si="19"/>
        <v/>
      </c>
      <c r="J371" s="28"/>
      <c r="K371" s="28" t="str" cm="1">
        <f t="array" ref="K371">IFERROR(TRIM(_xlfn.TEXTSPLIT(_xlfn.XLOOKUP(J371,techniques!$A$2:$A$608,techniques!$B$2:$B$608),":")),"")</f>
        <v/>
      </c>
      <c r="L371" s="28"/>
      <c r="M371" s="28" t="str">
        <f t="shared" si="20"/>
        <v/>
      </c>
      <c r="Q371" s="28"/>
      <c r="R371" s="28"/>
      <c r="S371" s="28"/>
      <c r="T371" s="28"/>
      <c r="V371" s="1">
        <f t="shared" si="21"/>
        <v>0</v>
      </c>
    </row>
    <row r="372" spans="5:22" outlineLevel="1" x14ac:dyDescent="0.45">
      <c r="E372" s="28"/>
      <c r="F372" s="28" t="str" cm="1">
        <f t="array" ref="F372">IFERROR(TRIM(_xlfn.TEXTSPLIT(_xlfn.XLOOKUP(E372,techniques!$A$2:$A$608,techniques!$B$2:$B$608),":")),"")</f>
        <v/>
      </c>
      <c r="G372" s="28"/>
      <c r="H372" s="28" t="str">
        <f t="shared" si="19"/>
        <v/>
      </c>
      <c r="J372" s="28"/>
      <c r="K372" s="28" t="str" cm="1">
        <f t="array" ref="K372">IFERROR(TRIM(_xlfn.TEXTSPLIT(_xlfn.XLOOKUP(J372,techniques!$A$2:$A$608,techniques!$B$2:$B$608),":")),"")</f>
        <v/>
      </c>
      <c r="L372" s="28"/>
      <c r="M372" s="28" t="str">
        <f t="shared" si="20"/>
        <v/>
      </c>
      <c r="Q372" s="28"/>
      <c r="R372" s="28"/>
      <c r="S372" s="28"/>
      <c r="T372" s="28"/>
      <c r="V372" s="1">
        <f t="shared" si="21"/>
        <v>0</v>
      </c>
    </row>
    <row r="373" spans="5:22" outlineLevel="1" x14ac:dyDescent="0.45">
      <c r="E373" s="28"/>
      <c r="F373" s="28" t="str" cm="1">
        <f t="array" ref="F373">IFERROR(TRIM(_xlfn.TEXTSPLIT(_xlfn.XLOOKUP(E373,techniques!$A$2:$A$608,techniques!$B$2:$B$608),":")),"")</f>
        <v/>
      </c>
      <c r="G373" s="28"/>
      <c r="H373" s="28" t="str">
        <f t="shared" si="19"/>
        <v/>
      </c>
      <c r="J373" s="28"/>
      <c r="K373" s="28" t="str" cm="1">
        <f t="array" ref="K373">IFERROR(TRIM(_xlfn.TEXTSPLIT(_xlfn.XLOOKUP(J373,techniques!$A$2:$A$608,techniques!$B$2:$B$608),":")),"")</f>
        <v/>
      </c>
      <c r="L373" s="28"/>
      <c r="M373" s="28" t="str">
        <f t="shared" si="20"/>
        <v/>
      </c>
      <c r="Q373" s="28"/>
      <c r="R373" s="28"/>
      <c r="S373" s="28"/>
      <c r="T373" s="28"/>
      <c r="V373" s="1">
        <f t="shared" si="21"/>
        <v>0</v>
      </c>
    </row>
    <row r="374" spans="5:22" outlineLevel="1" x14ac:dyDescent="0.45">
      <c r="E374" s="28"/>
      <c r="F374" s="28" t="str" cm="1">
        <f t="array" ref="F374">IFERROR(TRIM(_xlfn.TEXTSPLIT(_xlfn.XLOOKUP(E374,techniques!$A$2:$A$608,techniques!$B$2:$B$608),":")),"")</f>
        <v/>
      </c>
      <c r="G374" s="28"/>
      <c r="H374" s="28" t="str">
        <f t="shared" si="19"/>
        <v/>
      </c>
      <c r="J374" s="28"/>
      <c r="K374" s="28" t="str" cm="1">
        <f t="array" ref="K374">IFERROR(TRIM(_xlfn.TEXTSPLIT(_xlfn.XLOOKUP(J374,techniques!$A$2:$A$608,techniques!$B$2:$B$608),":")),"")</f>
        <v/>
      </c>
      <c r="L374" s="28"/>
      <c r="M374" s="28" t="str">
        <f t="shared" si="20"/>
        <v/>
      </c>
      <c r="Q374" s="28"/>
      <c r="R374" s="28"/>
      <c r="S374" s="28"/>
      <c r="T374" s="28"/>
      <c r="V374" s="1">
        <f t="shared" si="21"/>
        <v>0</v>
      </c>
    </row>
    <row r="375" spans="5:22" outlineLevel="1" x14ac:dyDescent="0.45">
      <c r="E375" s="28"/>
      <c r="F375" s="28" t="str" cm="1">
        <f t="array" ref="F375">IFERROR(TRIM(_xlfn.TEXTSPLIT(_xlfn.XLOOKUP(E375,techniques!$A$2:$A$608,techniques!$B$2:$B$608),":")),"")</f>
        <v/>
      </c>
      <c r="G375" s="28"/>
      <c r="H375" s="28" t="str">
        <f t="shared" si="19"/>
        <v/>
      </c>
      <c r="J375" s="28"/>
      <c r="K375" s="28" t="str" cm="1">
        <f t="array" ref="K375">IFERROR(TRIM(_xlfn.TEXTSPLIT(_xlfn.XLOOKUP(J375,techniques!$A$2:$A$608,techniques!$B$2:$B$608),":")),"")</f>
        <v/>
      </c>
      <c r="L375" s="28"/>
      <c r="M375" s="28" t="str">
        <f t="shared" si="20"/>
        <v/>
      </c>
      <c r="Q375" s="28"/>
      <c r="R375" s="28"/>
      <c r="S375" s="28"/>
      <c r="T375" s="28"/>
      <c r="V375" s="1">
        <f t="shared" si="21"/>
        <v>0</v>
      </c>
    </row>
    <row r="376" spans="5:22" outlineLevel="1" x14ac:dyDescent="0.45">
      <c r="E376" s="28"/>
      <c r="F376" s="28" t="str" cm="1">
        <f t="array" ref="F376">IFERROR(TRIM(_xlfn.TEXTSPLIT(_xlfn.XLOOKUP(E376,techniques!$A$2:$A$608,techniques!$B$2:$B$608),":")),"")</f>
        <v/>
      </c>
      <c r="G376" s="28"/>
      <c r="H376" s="28" t="str">
        <f t="shared" si="19"/>
        <v/>
      </c>
      <c r="J376" s="28"/>
      <c r="K376" s="28" t="str" cm="1">
        <f t="array" ref="K376">IFERROR(TRIM(_xlfn.TEXTSPLIT(_xlfn.XLOOKUP(J376,techniques!$A$2:$A$608,techniques!$B$2:$B$608),":")),"")</f>
        <v/>
      </c>
      <c r="L376" s="28"/>
      <c r="M376" s="28" t="str">
        <f t="shared" si="20"/>
        <v/>
      </c>
      <c r="Q376" s="28"/>
      <c r="R376" s="28"/>
      <c r="S376" s="28"/>
      <c r="T376" s="28"/>
      <c r="V376" s="1">
        <f t="shared" si="21"/>
        <v>0</v>
      </c>
    </row>
    <row r="377" spans="5:22" outlineLevel="1" x14ac:dyDescent="0.45">
      <c r="E377" s="28"/>
      <c r="F377" s="28" t="str" cm="1">
        <f t="array" ref="F377">IFERROR(TRIM(_xlfn.TEXTSPLIT(_xlfn.XLOOKUP(E377,techniques!$A$2:$A$608,techniques!$B$2:$B$608),":")),"")</f>
        <v/>
      </c>
      <c r="G377" s="28"/>
      <c r="H377" s="28" t="str">
        <f t="shared" si="19"/>
        <v/>
      </c>
      <c r="J377" s="28"/>
      <c r="K377" s="28" t="str" cm="1">
        <f t="array" ref="K377">IFERROR(TRIM(_xlfn.TEXTSPLIT(_xlfn.XLOOKUP(J377,techniques!$A$2:$A$608,techniques!$B$2:$B$608),":")),"")</f>
        <v/>
      </c>
      <c r="L377" s="28"/>
      <c r="M377" s="28" t="str">
        <f t="shared" si="20"/>
        <v/>
      </c>
      <c r="Q377" s="28"/>
      <c r="R377" s="28"/>
      <c r="S377" s="28"/>
      <c r="T377" s="28"/>
      <c r="V377" s="1">
        <f t="shared" si="21"/>
        <v>0</v>
      </c>
    </row>
    <row r="378" spans="5:22" outlineLevel="1" x14ac:dyDescent="0.45">
      <c r="E378" s="28"/>
      <c r="F378" s="28" t="str" cm="1">
        <f t="array" ref="F378">IFERROR(TRIM(_xlfn.TEXTSPLIT(_xlfn.XLOOKUP(E378,techniques!$A$2:$A$608,techniques!$B$2:$B$608),":")),"")</f>
        <v/>
      </c>
      <c r="G378" s="28"/>
      <c r="H378" s="28" t="str">
        <f t="shared" si="19"/>
        <v/>
      </c>
      <c r="J378" s="28"/>
      <c r="K378" s="28" t="str" cm="1">
        <f t="array" ref="K378">IFERROR(TRIM(_xlfn.TEXTSPLIT(_xlfn.XLOOKUP(J378,techniques!$A$2:$A$608,techniques!$B$2:$B$608),":")),"")</f>
        <v/>
      </c>
      <c r="L378" s="28"/>
      <c r="M378" s="28" t="str">
        <f t="shared" si="20"/>
        <v/>
      </c>
      <c r="Q378" s="28"/>
      <c r="R378" s="28"/>
      <c r="S378" s="28"/>
      <c r="T378" s="28"/>
      <c r="V378" s="1">
        <f t="shared" si="21"/>
        <v>0</v>
      </c>
    </row>
    <row r="379" spans="5:22" outlineLevel="1" x14ac:dyDescent="0.45">
      <c r="E379" s="28"/>
      <c r="F379" s="28" t="str" cm="1">
        <f t="array" ref="F379">IFERROR(TRIM(_xlfn.TEXTSPLIT(_xlfn.XLOOKUP(E379,techniques!$A$2:$A$608,techniques!$B$2:$B$608),":")),"")</f>
        <v/>
      </c>
      <c r="G379" s="28"/>
      <c r="H379" s="28" t="str">
        <f t="shared" si="19"/>
        <v/>
      </c>
      <c r="J379" s="28"/>
      <c r="K379" s="28" t="str" cm="1">
        <f t="array" ref="K379">IFERROR(TRIM(_xlfn.TEXTSPLIT(_xlfn.XLOOKUP(J379,techniques!$A$2:$A$608,techniques!$B$2:$B$608),":")),"")</f>
        <v/>
      </c>
      <c r="L379" s="28"/>
      <c r="M379" s="28" t="str">
        <f t="shared" si="20"/>
        <v/>
      </c>
      <c r="Q379" s="28"/>
      <c r="R379" s="28"/>
      <c r="S379" s="28"/>
      <c r="T379" s="28"/>
      <c r="V379" s="1">
        <f t="shared" si="21"/>
        <v>0</v>
      </c>
    </row>
    <row r="380" spans="5:22" outlineLevel="1" x14ac:dyDescent="0.45">
      <c r="E380" s="28"/>
      <c r="F380" s="28" t="str" cm="1">
        <f t="array" ref="F380">IFERROR(TRIM(_xlfn.TEXTSPLIT(_xlfn.XLOOKUP(E380,techniques!$A$2:$A$608,techniques!$B$2:$B$608),":")),"")</f>
        <v/>
      </c>
      <c r="G380" s="28"/>
      <c r="H380" s="28" t="str">
        <f t="shared" si="19"/>
        <v/>
      </c>
      <c r="J380" s="28"/>
      <c r="K380" s="28" t="str" cm="1">
        <f t="array" ref="K380">IFERROR(TRIM(_xlfn.TEXTSPLIT(_xlfn.XLOOKUP(J380,techniques!$A$2:$A$608,techniques!$B$2:$B$608),":")),"")</f>
        <v/>
      </c>
      <c r="L380" s="28"/>
      <c r="M380" s="28" t="str">
        <f t="shared" si="20"/>
        <v/>
      </c>
      <c r="Q380" s="28"/>
      <c r="R380" s="28"/>
      <c r="S380" s="28"/>
      <c r="T380" s="28"/>
      <c r="V380" s="1">
        <f t="shared" si="21"/>
        <v>0</v>
      </c>
    </row>
    <row r="381" spans="5:22" outlineLevel="1" x14ac:dyDescent="0.45">
      <c r="E381" s="28"/>
      <c r="F381" s="28" t="str" cm="1">
        <f t="array" ref="F381">IFERROR(TRIM(_xlfn.TEXTSPLIT(_xlfn.XLOOKUP(E381,techniques!$A$2:$A$608,techniques!$B$2:$B$608),":")),"")</f>
        <v/>
      </c>
      <c r="G381" s="28"/>
      <c r="H381" s="28" t="str">
        <f t="shared" si="19"/>
        <v/>
      </c>
      <c r="J381" s="28"/>
      <c r="K381" s="28" t="str" cm="1">
        <f t="array" ref="K381">IFERROR(TRIM(_xlfn.TEXTSPLIT(_xlfn.XLOOKUP(J381,techniques!$A$2:$A$608,techniques!$B$2:$B$608),":")),"")</f>
        <v/>
      </c>
      <c r="L381" s="28"/>
      <c r="M381" s="28" t="str">
        <f t="shared" si="20"/>
        <v/>
      </c>
      <c r="Q381" s="28"/>
      <c r="R381" s="28"/>
      <c r="S381" s="28"/>
      <c r="T381" s="28"/>
      <c r="V381" s="1">
        <f t="shared" si="21"/>
        <v>0</v>
      </c>
    </row>
    <row r="382" spans="5:22" outlineLevel="1" x14ac:dyDescent="0.45">
      <c r="E382" s="28"/>
      <c r="F382" s="28" t="str" cm="1">
        <f t="array" ref="F382">IFERROR(TRIM(_xlfn.TEXTSPLIT(_xlfn.XLOOKUP(E382,techniques!$A$2:$A$608,techniques!$B$2:$B$608),":")),"")</f>
        <v/>
      </c>
      <c r="G382" s="28"/>
      <c r="H382" s="28" t="str">
        <f t="shared" si="19"/>
        <v/>
      </c>
      <c r="J382" s="28"/>
      <c r="K382" s="28" t="str" cm="1">
        <f t="array" ref="K382">IFERROR(TRIM(_xlfn.TEXTSPLIT(_xlfn.XLOOKUP(J382,techniques!$A$2:$A$608,techniques!$B$2:$B$608),":")),"")</f>
        <v/>
      </c>
      <c r="L382" s="28"/>
      <c r="M382" s="28" t="str">
        <f t="shared" si="20"/>
        <v/>
      </c>
      <c r="Q382" s="28"/>
      <c r="R382" s="28"/>
      <c r="S382" s="28"/>
      <c r="T382" s="28"/>
      <c r="V382" s="1">
        <f t="shared" si="21"/>
        <v>0</v>
      </c>
    </row>
    <row r="383" spans="5:22" outlineLevel="1" x14ac:dyDescent="0.45">
      <c r="E383" s="28"/>
      <c r="F383" s="28" t="str" cm="1">
        <f t="array" ref="F383">IFERROR(TRIM(_xlfn.TEXTSPLIT(_xlfn.XLOOKUP(E383,techniques!$A$2:$A$608,techniques!$B$2:$B$608),":")),"")</f>
        <v/>
      </c>
      <c r="G383" s="28"/>
      <c r="H383" s="28" t="str">
        <f t="shared" si="19"/>
        <v/>
      </c>
      <c r="J383" s="28"/>
      <c r="K383" s="28" t="str" cm="1">
        <f t="array" ref="K383">IFERROR(TRIM(_xlfn.TEXTSPLIT(_xlfn.XLOOKUP(J383,techniques!$A$2:$A$608,techniques!$B$2:$B$608),":")),"")</f>
        <v/>
      </c>
      <c r="L383" s="28"/>
      <c r="M383" s="28" t="str">
        <f t="shared" si="20"/>
        <v/>
      </c>
      <c r="Q383" s="28"/>
      <c r="R383" s="28"/>
      <c r="S383" s="28"/>
      <c r="T383" s="28"/>
      <c r="V383" s="1">
        <f t="shared" si="21"/>
        <v>0</v>
      </c>
    </row>
    <row r="384" spans="5:22" outlineLevel="1" x14ac:dyDescent="0.45">
      <c r="E384" s="28"/>
      <c r="F384" s="28" t="str" cm="1">
        <f t="array" ref="F384">IFERROR(TRIM(_xlfn.TEXTSPLIT(_xlfn.XLOOKUP(E384,techniques!$A$2:$A$608,techniques!$B$2:$B$608),":")),"")</f>
        <v/>
      </c>
      <c r="G384" s="28"/>
      <c r="H384" s="28" t="str">
        <f t="shared" si="19"/>
        <v/>
      </c>
      <c r="J384" s="28"/>
      <c r="K384" s="28" t="str" cm="1">
        <f t="array" ref="K384">IFERROR(TRIM(_xlfn.TEXTSPLIT(_xlfn.XLOOKUP(J384,techniques!$A$2:$A$608,techniques!$B$2:$B$608),":")),"")</f>
        <v/>
      </c>
      <c r="L384" s="28"/>
      <c r="M384" s="28" t="str">
        <f t="shared" si="20"/>
        <v/>
      </c>
      <c r="Q384" s="28"/>
      <c r="R384" s="28"/>
      <c r="S384" s="28"/>
      <c r="T384" s="28"/>
      <c r="V384" s="1">
        <f t="shared" si="21"/>
        <v>0</v>
      </c>
    </row>
    <row r="385" spans="5:22" outlineLevel="1" x14ac:dyDescent="0.45">
      <c r="E385" s="28"/>
      <c r="F385" s="28" t="str" cm="1">
        <f t="array" ref="F385">IFERROR(TRIM(_xlfn.TEXTSPLIT(_xlfn.XLOOKUP(E385,techniques!$A$2:$A$608,techniques!$B$2:$B$608),":")),"")</f>
        <v/>
      </c>
      <c r="G385" s="28"/>
      <c r="H385" s="28" t="str">
        <f t="shared" si="19"/>
        <v/>
      </c>
      <c r="J385" s="28"/>
      <c r="K385" s="28" t="str" cm="1">
        <f t="array" ref="K385">IFERROR(TRIM(_xlfn.TEXTSPLIT(_xlfn.XLOOKUP(J385,techniques!$A$2:$A$608,techniques!$B$2:$B$608),":")),"")</f>
        <v/>
      </c>
      <c r="L385" s="28"/>
      <c r="M385" s="28" t="str">
        <f t="shared" si="20"/>
        <v/>
      </c>
      <c r="Q385" s="28"/>
      <c r="R385" s="28"/>
      <c r="S385" s="28"/>
      <c r="T385" s="28"/>
      <c r="V385" s="1">
        <f t="shared" si="21"/>
        <v>0</v>
      </c>
    </row>
    <row r="386" spans="5:22" outlineLevel="1" x14ac:dyDescent="0.45">
      <c r="E386" s="28"/>
      <c r="F386" s="28" t="str" cm="1">
        <f t="array" ref="F386">IFERROR(TRIM(_xlfn.TEXTSPLIT(_xlfn.XLOOKUP(E386,techniques!$A$2:$A$608,techniques!$B$2:$B$608),":")),"")</f>
        <v/>
      </c>
      <c r="G386" s="28"/>
      <c r="H386" s="28" t="str">
        <f t="shared" si="19"/>
        <v/>
      </c>
      <c r="J386" s="28"/>
      <c r="K386" s="28" t="str" cm="1">
        <f t="array" ref="K386">IFERROR(TRIM(_xlfn.TEXTSPLIT(_xlfn.XLOOKUP(J386,techniques!$A$2:$A$608,techniques!$B$2:$B$608),":")),"")</f>
        <v/>
      </c>
      <c r="L386" s="28"/>
      <c r="M386" s="28" t="str">
        <f t="shared" si="20"/>
        <v/>
      </c>
      <c r="Q386" s="28"/>
      <c r="R386" s="28"/>
      <c r="S386" s="28"/>
      <c r="T386" s="28"/>
      <c r="V386" s="1">
        <f t="shared" si="21"/>
        <v>0</v>
      </c>
    </row>
    <row r="387" spans="5:22" outlineLevel="1" x14ac:dyDescent="0.45">
      <c r="E387" s="28"/>
      <c r="F387" s="28" t="str" cm="1">
        <f t="array" ref="F387">IFERROR(TRIM(_xlfn.TEXTSPLIT(_xlfn.XLOOKUP(E387,techniques!$A$2:$A$608,techniques!$B$2:$B$608),":")),"")</f>
        <v/>
      </c>
      <c r="G387" s="28"/>
      <c r="H387" s="28" t="str">
        <f t="shared" si="19"/>
        <v/>
      </c>
      <c r="J387" s="28"/>
      <c r="K387" s="28" t="str" cm="1">
        <f t="array" ref="K387">IFERROR(TRIM(_xlfn.TEXTSPLIT(_xlfn.XLOOKUP(J387,techniques!$A$2:$A$608,techniques!$B$2:$B$608),":")),"")</f>
        <v/>
      </c>
      <c r="L387" s="28"/>
      <c r="M387" s="28" t="str">
        <f t="shared" si="20"/>
        <v/>
      </c>
      <c r="Q387" s="28"/>
      <c r="R387" s="28"/>
      <c r="S387" s="28"/>
      <c r="T387" s="28"/>
      <c r="V387" s="1">
        <f t="shared" si="21"/>
        <v>0</v>
      </c>
    </row>
    <row r="388" spans="5:22" outlineLevel="1" x14ac:dyDescent="0.45">
      <c r="E388" s="28"/>
      <c r="F388" s="28" t="str" cm="1">
        <f t="array" ref="F388">IFERROR(TRIM(_xlfn.TEXTSPLIT(_xlfn.XLOOKUP(E388,techniques!$A$2:$A$608,techniques!$B$2:$B$608),":")),"")</f>
        <v/>
      </c>
      <c r="G388" s="28"/>
      <c r="H388" s="28" t="str">
        <f t="shared" si="19"/>
        <v/>
      </c>
      <c r="J388" s="28"/>
      <c r="K388" s="28" t="str" cm="1">
        <f t="array" ref="K388">IFERROR(TRIM(_xlfn.TEXTSPLIT(_xlfn.XLOOKUP(J388,techniques!$A$2:$A$608,techniques!$B$2:$B$608),":")),"")</f>
        <v/>
      </c>
      <c r="L388" s="28"/>
      <c r="M388" s="28" t="str">
        <f t="shared" si="20"/>
        <v/>
      </c>
      <c r="Q388" s="28"/>
      <c r="R388" s="28"/>
      <c r="S388" s="28"/>
      <c r="T388" s="28"/>
      <c r="V388" s="1">
        <f t="shared" si="21"/>
        <v>0</v>
      </c>
    </row>
    <row r="389" spans="5:22" outlineLevel="1" x14ac:dyDescent="0.45">
      <c r="E389" s="28"/>
      <c r="F389" s="28" t="str" cm="1">
        <f t="array" ref="F389">IFERROR(TRIM(_xlfn.TEXTSPLIT(_xlfn.XLOOKUP(E389,techniques!$A$2:$A$608,techniques!$B$2:$B$608),":")),"")</f>
        <v/>
      </c>
      <c r="G389" s="28"/>
      <c r="H389" s="28" t="str">
        <f t="shared" si="19"/>
        <v/>
      </c>
      <c r="J389" s="28"/>
      <c r="K389" s="28" t="str" cm="1">
        <f t="array" ref="K389">IFERROR(TRIM(_xlfn.TEXTSPLIT(_xlfn.XLOOKUP(J389,techniques!$A$2:$A$608,techniques!$B$2:$B$608),":")),"")</f>
        <v/>
      </c>
      <c r="L389" s="28"/>
      <c r="M389" s="28" t="str">
        <f t="shared" si="20"/>
        <v/>
      </c>
      <c r="Q389" s="28"/>
      <c r="R389" s="28"/>
      <c r="S389" s="28"/>
      <c r="T389" s="28"/>
      <c r="V389" s="1">
        <f t="shared" si="21"/>
        <v>0</v>
      </c>
    </row>
    <row r="390" spans="5:22" outlineLevel="1" x14ac:dyDescent="0.45">
      <c r="E390" s="28"/>
      <c r="F390" s="28" t="str" cm="1">
        <f t="array" ref="F390">IFERROR(TRIM(_xlfn.TEXTSPLIT(_xlfn.XLOOKUP(E390,techniques!$A$2:$A$608,techniques!$B$2:$B$608),":")),"")</f>
        <v/>
      </c>
      <c r="G390" s="28"/>
      <c r="H390" s="28" t="str">
        <f t="shared" si="19"/>
        <v/>
      </c>
      <c r="J390" s="28"/>
      <c r="K390" s="28" t="str" cm="1">
        <f t="array" ref="K390">IFERROR(TRIM(_xlfn.TEXTSPLIT(_xlfn.XLOOKUP(J390,techniques!$A$2:$A$608,techniques!$B$2:$B$608),":")),"")</f>
        <v/>
      </c>
      <c r="L390" s="28"/>
      <c r="M390" s="28" t="str">
        <f t="shared" si="20"/>
        <v/>
      </c>
      <c r="Q390" s="28"/>
      <c r="R390" s="28"/>
      <c r="S390" s="28"/>
      <c r="T390" s="28"/>
      <c r="V390" s="1">
        <f t="shared" si="21"/>
        <v>0</v>
      </c>
    </row>
    <row r="391" spans="5:22" outlineLevel="1" x14ac:dyDescent="0.45">
      <c r="E391" s="28"/>
      <c r="F391" s="28" t="str" cm="1">
        <f t="array" ref="F391">IFERROR(TRIM(_xlfn.TEXTSPLIT(_xlfn.XLOOKUP(E391,techniques!$A$2:$A$608,techniques!$B$2:$B$608),":")),"")</f>
        <v/>
      </c>
      <c r="G391" s="28"/>
      <c r="H391" s="28" t="str">
        <f t="shared" si="19"/>
        <v/>
      </c>
      <c r="J391" s="28"/>
      <c r="K391" s="28" t="str" cm="1">
        <f t="array" ref="K391">IFERROR(TRIM(_xlfn.TEXTSPLIT(_xlfn.XLOOKUP(J391,techniques!$A$2:$A$608,techniques!$B$2:$B$608),":")),"")</f>
        <v/>
      </c>
      <c r="L391" s="28"/>
      <c r="M391" s="28" t="str">
        <f t="shared" si="20"/>
        <v/>
      </c>
      <c r="Q391" s="28"/>
      <c r="R391" s="28"/>
      <c r="S391" s="28"/>
      <c r="T391" s="28"/>
      <c r="V391" s="1">
        <f t="shared" si="21"/>
        <v>0</v>
      </c>
    </row>
    <row r="392" spans="5:22" outlineLevel="1" x14ac:dyDescent="0.45">
      <c r="E392" s="28"/>
      <c r="F392" s="28" t="str" cm="1">
        <f t="array" ref="F392">IFERROR(TRIM(_xlfn.TEXTSPLIT(_xlfn.XLOOKUP(E392,techniques!$A$2:$A$608,techniques!$B$2:$B$608),":")),"")</f>
        <v/>
      </c>
      <c r="G392" s="28"/>
      <c r="H392" s="28" t="str">
        <f t="shared" si="19"/>
        <v/>
      </c>
      <c r="J392" s="28"/>
      <c r="K392" s="28" t="str" cm="1">
        <f t="array" ref="K392">IFERROR(TRIM(_xlfn.TEXTSPLIT(_xlfn.XLOOKUP(J392,techniques!$A$2:$A$608,techniques!$B$2:$B$608),":")),"")</f>
        <v/>
      </c>
      <c r="L392" s="28"/>
      <c r="M392" s="28" t="str">
        <f t="shared" si="20"/>
        <v/>
      </c>
      <c r="Q392" s="28"/>
      <c r="R392" s="28"/>
      <c r="S392" s="28"/>
      <c r="T392" s="28"/>
      <c r="V392" s="1">
        <f t="shared" si="21"/>
        <v>0</v>
      </c>
    </row>
    <row r="393" spans="5:22" outlineLevel="1" x14ac:dyDescent="0.45">
      <c r="E393" s="28"/>
      <c r="F393" s="28" t="str" cm="1">
        <f t="array" ref="F393">IFERROR(TRIM(_xlfn.TEXTSPLIT(_xlfn.XLOOKUP(E393,techniques!$A$2:$A$608,techniques!$B$2:$B$608),":")),"")</f>
        <v/>
      </c>
      <c r="G393" s="28"/>
      <c r="H393" s="28" t="str">
        <f t="shared" si="19"/>
        <v/>
      </c>
      <c r="J393" s="28"/>
      <c r="K393" s="28" t="str" cm="1">
        <f t="array" ref="K393">IFERROR(TRIM(_xlfn.TEXTSPLIT(_xlfn.XLOOKUP(J393,techniques!$A$2:$A$608,techniques!$B$2:$B$608),":")),"")</f>
        <v/>
      </c>
      <c r="L393" s="28"/>
      <c r="M393" s="28" t="str">
        <f t="shared" si="20"/>
        <v/>
      </c>
      <c r="Q393" s="28"/>
      <c r="R393" s="28"/>
      <c r="S393" s="28"/>
      <c r="T393" s="28"/>
      <c r="V393" s="1">
        <f t="shared" si="21"/>
        <v>0</v>
      </c>
    </row>
    <row r="394" spans="5:22" outlineLevel="1" x14ac:dyDescent="0.45">
      <c r="E394" s="28"/>
      <c r="F394" s="28" t="str" cm="1">
        <f t="array" ref="F394">IFERROR(TRIM(_xlfn.TEXTSPLIT(_xlfn.XLOOKUP(E394,techniques!$A$2:$A$608,techniques!$B$2:$B$608),":")),"")</f>
        <v/>
      </c>
      <c r="G394" s="28"/>
      <c r="H394" s="28" t="str">
        <f t="shared" si="19"/>
        <v/>
      </c>
      <c r="J394" s="28"/>
      <c r="K394" s="28" t="str" cm="1">
        <f t="array" ref="K394">IFERROR(TRIM(_xlfn.TEXTSPLIT(_xlfn.XLOOKUP(J394,techniques!$A$2:$A$608,techniques!$B$2:$B$608),":")),"")</f>
        <v/>
      </c>
      <c r="L394" s="28"/>
      <c r="M394" s="28" t="str">
        <f t="shared" si="20"/>
        <v/>
      </c>
      <c r="Q394" s="28"/>
      <c r="R394" s="28"/>
      <c r="S394" s="28"/>
      <c r="T394" s="28"/>
      <c r="V394" s="1">
        <f t="shared" si="21"/>
        <v>0</v>
      </c>
    </row>
    <row r="395" spans="5:22" outlineLevel="1" x14ac:dyDescent="0.45">
      <c r="E395" s="28"/>
      <c r="F395" s="28" t="str" cm="1">
        <f t="array" ref="F395">IFERROR(TRIM(_xlfn.TEXTSPLIT(_xlfn.XLOOKUP(E395,techniques!$A$2:$A$608,techniques!$B$2:$B$608),":")),"")</f>
        <v/>
      </c>
      <c r="G395" s="28"/>
      <c r="H395" s="28" t="str">
        <f t="shared" si="19"/>
        <v/>
      </c>
      <c r="J395" s="28"/>
      <c r="K395" s="28" t="str" cm="1">
        <f t="array" ref="K395">IFERROR(TRIM(_xlfn.TEXTSPLIT(_xlfn.XLOOKUP(J395,techniques!$A$2:$A$608,techniques!$B$2:$B$608),":")),"")</f>
        <v/>
      </c>
      <c r="L395" s="28"/>
      <c r="M395" s="28" t="str">
        <f t="shared" si="20"/>
        <v/>
      </c>
      <c r="Q395" s="28"/>
      <c r="R395" s="28"/>
      <c r="S395" s="28"/>
      <c r="T395" s="28"/>
      <c r="V395" s="1">
        <f t="shared" si="21"/>
        <v>0</v>
      </c>
    </row>
    <row r="396" spans="5:22" outlineLevel="1" x14ac:dyDescent="0.45">
      <c r="E396" s="28"/>
      <c r="F396" s="28" t="str" cm="1">
        <f t="array" ref="F396">IFERROR(TRIM(_xlfn.TEXTSPLIT(_xlfn.XLOOKUP(E396,techniques!$A$2:$A$608,techniques!$B$2:$B$608),":")),"")</f>
        <v/>
      </c>
      <c r="G396" s="28"/>
      <c r="H396" s="28" t="str">
        <f t="shared" si="19"/>
        <v/>
      </c>
      <c r="J396" s="28"/>
      <c r="K396" s="28" t="str" cm="1">
        <f t="array" ref="K396">IFERROR(TRIM(_xlfn.TEXTSPLIT(_xlfn.XLOOKUP(J396,techniques!$A$2:$A$608,techniques!$B$2:$B$608),":")),"")</f>
        <v/>
      </c>
      <c r="L396" s="28"/>
      <c r="M396" s="28" t="str">
        <f t="shared" si="20"/>
        <v/>
      </c>
      <c r="Q396" s="28"/>
      <c r="R396" s="28"/>
      <c r="S396" s="28"/>
      <c r="T396" s="28"/>
      <c r="V396" s="1">
        <f t="shared" si="21"/>
        <v>0</v>
      </c>
    </row>
    <row r="397" spans="5:22" outlineLevel="1" x14ac:dyDescent="0.45">
      <c r="E397" s="28"/>
      <c r="F397" s="28" t="str" cm="1">
        <f t="array" ref="F397">IFERROR(TRIM(_xlfn.TEXTSPLIT(_xlfn.XLOOKUP(E397,techniques!$A$2:$A$608,techniques!$B$2:$B$608),":")),"")</f>
        <v/>
      </c>
      <c r="G397" s="28"/>
      <c r="H397" s="28" t="str">
        <f t="shared" si="19"/>
        <v/>
      </c>
      <c r="J397" s="28"/>
      <c r="K397" s="28" t="str" cm="1">
        <f t="array" ref="K397">IFERROR(TRIM(_xlfn.TEXTSPLIT(_xlfn.XLOOKUP(J397,techniques!$A$2:$A$608,techniques!$B$2:$B$608),":")),"")</f>
        <v/>
      </c>
      <c r="L397" s="28"/>
      <c r="M397" s="28" t="str">
        <f t="shared" si="20"/>
        <v/>
      </c>
      <c r="Q397" s="28"/>
      <c r="R397" s="28"/>
      <c r="S397" s="28"/>
      <c r="T397" s="28"/>
      <c r="V397" s="1">
        <f t="shared" si="21"/>
        <v>0</v>
      </c>
    </row>
    <row r="398" spans="5:22" outlineLevel="1" x14ac:dyDescent="0.45">
      <c r="E398" s="28"/>
      <c r="F398" s="28" t="str" cm="1">
        <f t="array" ref="F398">IFERROR(TRIM(_xlfn.TEXTSPLIT(_xlfn.XLOOKUP(E398,techniques!$A$2:$A$608,techniques!$B$2:$B$608),":")),"")</f>
        <v/>
      </c>
      <c r="G398" s="28"/>
      <c r="H398" s="28" t="str">
        <f t="shared" si="19"/>
        <v/>
      </c>
      <c r="J398" s="28"/>
      <c r="K398" s="28" t="str" cm="1">
        <f t="array" ref="K398">IFERROR(TRIM(_xlfn.TEXTSPLIT(_xlfn.XLOOKUP(J398,techniques!$A$2:$A$608,techniques!$B$2:$B$608),":")),"")</f>
        <v/>
      </c>
      <c r="L398" s="28"/>
      <c r="M398" s="28" t="str">
        <f t="shared" si="20"/>
        <v/>
      </c>
      <c r="Q398" s="28"/>
      <c r="R398" s="28"/>
      <c r="S398" s="28"/>
      <c r="T398" s="28"/>
      <c r="V398" s="1">
        <f t="shared" si="21"/>
        <v>0</v>
      </c>
    </row>
    <row r="399" spans="5:22" outlineLevel="1" x14ac:dyDescent="0.45">
      <c r="E399" s="28"/>
      <c r="F399" s="28" t="str" cm="1">
        <f t="array" ref="F399">IFERROR(TRIM(_xlfn.TEXTSPLIT(_xlfn.XLOOKUP(E399,techniques!$A$2:$A$608,techniques!$B$2:$B$608),":")),"")</f>
        <v/>
      </c>
      <c r="G399" s="28"/>
      <c r="H399" s="28" t="str">
        <f t="shared" ref="H399:H462" si="22">IF(G399="",_xlfn.TEXTJOIN(": ",TRUE,E399,F399),_xlfn.TEXTJOIN(": ",TRUE,E399,G399))</f>
        <v/>
      </c>
      <c r="J399" s="28"/>
      <c r="K399" s="28" t="str" cm="1">
        <f t="array" ref="K399">IFERROR(TRIM(_xlfn.TEXTSPLIT(_xlfn.XLOOKUP(J399,techniques!$A$2:$A$608,techniques!$B$2:$B$608),":")),"")</f>
        <v/>
      </c>
      <c r="L399" s="28"/>
      <c r="M399" s="28" t="str">
        <f t="shared" ref="M399:M462" si="23">IF(L399="",_xlfn.TEXTJOIN(": ",TRUE,J399,K399),_xlfn.TEXTJOIN(": ",TRUE,J399,L399))</f>
        <v/>
      </c>
      <c r="Q399" s="28"/>
      <c r="R399" s="28"/>
      <c r="S399" s="28"/>
      <c r="T399" s="28"/>
      <c r="V399" s="1">
        <f t="shared" ref="V399:V462" si="24">IF(ISNA(MATCH(J399,E$14:E$1000,0)),J399,"")</f>
        <v>0</v>
      </c>
    </row>
    <row r="400" spans="5:22" outlineLevel="1" x14ac:dyDescent="0.45">
      <c r="E400" s="28"/>
      <c r="F400" s="28" t="str" cm="1">
        <f t="array" ref="F400">IFERROR(TRIM(_xlfn.TEXTSPLIT(_xlfn.XLOOKUP(E400,techniques!$A$2:$A$608,techniques!$B$2:$B$608),":")),"")</f>
        <v/>
      </c>
      <c r="G400" s="28"/>
      <c r="H400" s="28" t="str">
        <f t="shared" si="22"/>
        <v/>
      </c>
      <c r="J400" s="28"/>
      <c r="K400" s="28" t="str" cm="1">
        <f t="array" ref="K400">IFERROR(TRIM(_xlfn.TEXTSPLIT(_xlfn.XLOOKUP(J400,techniques!$A$2:$A$608,techniques!$B$2:$B$608),":")),"")</f>
        <v/>
      </c>
      <c r="L400" s="28"/>
      <c r="M400" s="28" t="str">
        <f t="shared" si="23"/>
        <v/>
      </c>
      <c r="Q400" s="28"/>
      <c r="R400" s="28"/>
      <c r="S400" s="28"/>
      <c r="T400" s="28"/>
      <c r="V400" s="1">
        <f t="shared" si="24"/>
        <v>0</v>
      </c>
    </row>
    <row r="401" spans="5:22" outlineLevel="1" x14ac:dyDescent="0.45">
      <c r="E401" s="28"/>
      <c r="F401" s="28" t="str" cm="1">
        <f t="array" ref="F401">IFERROR(TRIM(_xlfn.TEXTSPLIT(_xlfn.XLOOKUP(E401,techniques!$A$2:$A$608,techniques!$B$2:$B$608),":")),"")</f>
        <v/>
      </c>
      <c r="G401" s="28"/>
      <c r="H401" s="28" t="str">
        <f t="shared" si="22"/>
        <v/>
      </c>
      <c r="J401" s="28"/>
      <c r="K401" s="28" t="str" cm="1">
        <f t="array" ref="K401">IFERROR(TRIM(_xlfn.TEXTSPLIT(_xlfn.XLOOKUP(J401,techniques!$A$2:$A$608,techniques!$B$2:$B$608),":")),"")</f>
        <v/>
      </c>
      <c r="L401" s="28"/>
      <c r="M401" s="28" t="str">
        <f t="shared" si="23"/>
        <v/>
      </c>
      <c r="Q401" s="28"/>
      <c r="R401" s="28"/>
      <c r="S401" s="28"/>
      <c r="T401" s="28"/>
      <c r="V401" s="1">
        <f t="shared" si="24"/>
        <v>0</v>
      </c>
    </row>
    <row r="402" spans="5:22" outlineLevel="1" x14ac:dyDescent="0.45">
      <c r="E402" s="28"/>
      <c r="F402" s="28" t="str" cm="1">
        <f t="array" ref="F402">IFERROR(TRIM(_xlfn.TEXTSPLIT(_xlfn.XLOOKUP(E402,techniques!$A$2:$A$608,techniques!$B$2:$B$608),":")),"")</f>
        <v/>
      </c>
      <c r="G402" s="28"/>
      <c r="H402" s="28" t="str">
        <f t="shared" si="22"/>
        <v/>
      </c>
      <c r="J402" s="28"/>
      <c r="K402" s="28" t="str" cm="1">
        <f t="array" ref="K402">IFERROR(TRIM(_xlfn.TEXTSPLIT(_xlfn.XLOOKUP(J402,techniques!$A$2:$A$608,techniques!$B$2:$B$608),":")),"")</f>
        <v/>
      </c>
      <c r="L402" s="28"/>
      <c r="M402" s="28" t="str">
        <f t="shared" si="23"/>
        <v/>
      </c>
      <c r="Q402" s="28"/>
      <c r="R402" s="28"/>
      <c r="S402" s="28"/>
      <c r="T402" s="28"/>
      <c r="V402" s="1">
        <f t="shared" si="24"/>
        <v>0</v>
      </c>
    </row>
    <row r="403" spans="5:22" outlineLevel="1" x14ac:dyDescent="0.45">
      <c r="E403" s="28"/>
      <c r="F403" s="28" t="str" cm="1">
        <f t="array" ref="F403">IFERROR(TRIM(_xlfn.TEXTSPLIT(_xlfn.XLOOKUP(E403,techniques!$A$2:$A$608,techniques!$B$2:$B$608),":")),"")</f>
        <v/>
      </c>
      <c r="G403" s="28"/>
      <c r="H403" s="28" t="str">
        <f t="shared" si="22"/>
        <v/>
      </c>
      <c r="J403" s="28"/>
      <c r="K403" s="28" t="str" cm="1">
        <f t="array" ref="K403">IFERROR(TRIM(_xlfn.TEXTSPLIT(_xlfn.XLOOKUP(J403,techniques!$A$2:$A$608,techniques!$B$2:$B$608),":")),"")</f>
        <v/>
      </c>
      <c r="L403" s="28"/>
      <c r="M403" s="28" t="str">
        <f t="shared" si="23"/>
        <v/>
      </c>
      <c r="Q403" s="28"/>
      <c r="R403" s="28"/>
      <c r="S403" s="28"/>
      <c r="T403" s="28"/>
      <c r="V403" s="1">
        <f t="shared" si="24"/>
        <v>0</v>
      </c>
    </row>
    <row r="404" spans="5:22" outlineLevel="1" x14ac:dyDescent="0.45">
      <c r="E404" s="28"/>
      <c r="F404" s="28" t="str" cm="1">
        <f t="array" ref="F404">IFERROR(TRIM(_xlfn.TEXTSPLIT(_xlfn.XLOOKUP(E404,techniques!$A$2:$A$608,techniques!$B$2:$B$608),":")),"")</f>
        <v/>
      </c>
      <c r="G404" s="28"/>
      <c r="H404" s="28" t="str">
        <f t="shared" si="22"/>
        <v/>
      </c>
      <c r="J404" s="28"/>
      <c r="K404" s="28" t="str" cm="1">
        <f t="array" ref="K404">IFERROR(TRIM(_xlfn.TEXTSPLIT(_xlfn.XLOOKUP(J404,techniques!$A$2:$A$608,techniques!$B$2:$B$608),":")),"")</f>
        <v/>
      </c>
      <c r="L404" s="28"/>
      <c r="M404" s="28" t="str">
        <f t="shared" si="23"/>
        <v/>
      </c>
      <c r="Q404" s="28"/>
      <c r="R404" s="28"/>
      <c r="S404" s="28"/>
      <c r="T404" s="28"/>
      <c r="V404" s="1">
        <f t="shared" si="24"/>
        <v>0</v>
      </c>
    </row>
    <row r="405" spans="5:22" outlineLevel="1" x14ac:dyDescent="0.45">
      <c r="E405" s="28"/>
      <c r="F405" s="28" t="str" cm="1">
        <f t="array" ref="F405">IFERROR(TRIM(_xlfn.TEXTSPLIT(_xlfn.XLOOKUP(E405,techniques!$A$2:$A$608,techniques!$B$2:$B$608),":")),"")</f>
        <v/>
      </c>
      <c r="G405" s="28"/>
      <c r="H405" s="28" t="str">
        <f t="shared" si="22"/>
        <v/>
      </c>
      <c r="J405" s="28"/>
      <c r="K405" s="28" t="str" cm="1">
        <f t="array" ref="K405">IFERROR(TRIM(_xlfn.TEXTSPLIT(_xlfn.XLOOKUP(J405,techniques!$A$2:$A$608,techniques!$B$2:$B$608),":")),"")</f>
        <v/>
      </c>
      <c r="L405" s="28"/>
      <c r="M405" s="28" t="str">
        <f t="shared" si="23"/>
        <v/>
      </c>
      <c r="Q405" s="28"/>
      <c r="R405" s="28"/>
      <c r="S405" s="28"/>
      <c r="T405" s="28"/>
      <c r="V405" s="1">
        <f t="shared" si="24"/>
        <v>0</v>
      </c>
    </row>
    <row r="406" spans="5:22" outlineLevel="1" x14ac:dyDescent="0.45">
      <c r="E406" s="28"/>
      <c r="F406" s="28" t="str" cm="1">
        <f t="array" ref="F406">IFERROR(TRIM(_xlfn.TEXTSPLIT(_xlfn.XLOOKUP(E406,techniques!$A$2:$A$608,techniques!$B$2:$B$608),":")),"")</f>
        <v/>
      </c>
      <c r="G406" s="28"/>
      <c r="H406" s="28" t="str">
        <f t="shared" si="22"/>
        <v/>
      </c>
      <c r="J406" s="28"/>
      <c r="K406" s="28" t="str" cm="1">
        <f t="array" ref="K406">IFERROR(TRIM(_xlfn.TEXTSPLIT(_xlfn.XLOOKUP(J406,techniques!$A$2:$A$608,techniques!$B$2:$B$608),":")),"")</f>
        <v/>
      </c>
      <c r="L406" s="28"/>
      <c r="M406" s="28" t="str">
        <f t="shared" si="23"/>
        <v/>
      </c>
      <c r="Q406" s="28"/>
      <c r="R406" s="28"/>
      <c r="S406" s="28"/>
      <c r="T406" s="28"/>
      <c r="V406" s="1">
        <f t="shared" si="24"/>
        <v>0</v>
      </c>
    </row>
    <row r="407" spans="5:22" outlineLevel="1" x14ac:dyDescent="0.45">
      <c r="E407" s="28"/>
      <c r="F407" s="28" t="str" cm="1">
        <f t="array" ref="F407">IFERROR(TRIM(_xlfn.TEXTSPLIT(_xlfn.XLOOKUP(E407,techniques!$A$2:$A$608,techniques!$B$2:$B$608),":")),"")</f>
        <v/>
      </c>
      <c r="G407" s="28"/>
      <c r="H407" s="28" t="str">
        <f t="shared" si="22"/>
        <v/>
      </c>
      <c r="J407" s="28"/>
      <c r="K407" s="28" t="str" cm="1">
        <f t="array" ref="K407">IFERROR(TRIM(_xlfn.TEXTSPLIT(_xlfn.XLOOKUP(J407,techniques!$A$2:$A$608,techniques!$B$2:$B$608),":")),"")</f>
        <v/>
      </c>
      <c r="L407" s="28"/>
      <c r="M407" s="28" t="str">
        <f t="shared" si="23"/>
        <v/>
      </c>
      <c r="Q407" s="28"/>
      <c r="R407" s="28"/>
      <c r="S407" s="28"/>
      <c r="T407" s="28"/>
      <c r="V407" s="1">
        <f t="shared" si="24"/>
        <v>0</v>
      </c>
    </row>
    <row r="408" spans="5:22" outlineLevel="1" x14ac:dyDescent="0.45">
      <c r="E408" s="28"/>
      <c r="F408" s="28" t="str" cm="1">
        <f t="array" ref="F408">IFERROR(TRIM(_xlfn.TEXTSPLIT(_xlfn.XLOOKUP(E408,techniques!$A$2:$A$608,techniques!$B$2:$B$608),":")),"")</f>
        <v/>
      </c>
      <c r="G408" s="28"/>
      <c r="H408" s="28" t="str">
        <f t="shared" si="22"/>
        <v/>
      </c>
      <c r="J408" s="28"/>
      <c r="K408" s="28" t="str" cm="1">
        <f t="array" ref="K408">IFERROR(TRIM(_xlfn.TEXTSPLIT(_xlfn.XLOOKUP(J408,techniques!$A$2:$A$608,techniques!$B$2:$B$608),":")),"")</f>
        <v/>
      </c>
      <c r="L408" s="28"/>
      <c r="M408" s="28" t="str">
        <f t="shared" si="23"/>
        <v/>
      </c>
      <c r="Q408" s="28"/>
      <c r="R408" s="28"/>
      <c r="S408" s="28"/>
      <c r="T408" s="28"/>
      <c r="V408" s="1">
        <f t="shared" si="24"/>
        <v>0</v>
      </c>
    </row>
    <row r="409" spans="5:22" outlineLevel="1" x14ac:dyDescent="0.45">
      <c r="E409" s="28"/>
      <c r="F409" s="28" t="str" cm="1">
        <f t="array" ref="F409">IFERROR(TRIM(_xlfn.TEXTSPLIT(_xlfn.XLOOKUP(E409,techniques!$A$2:$A$608,techniques!$B$2:$B$608),":")),"")</f>
        <v/>
      </c>
      <c r="G409" s="28"/>
      <c r="H409" s="28" t="str">
        <f t="shared" si="22"/>
        <v/>
      </c>
      <c r="J409" s="28"/>
      <c r="K409" s="28" t="str" cm="1">
        <f t="array" ref="K409">IFERROR(TRIM(_xlfn.TEXTSPLIT(_xlfn.XLOOKUP(J409,techniques!$A$2:$A$608,techniques!$B$2:$B$608),":")),"")</f>
        <v/>
      </c>
      <c r="L409" s="28"/>
      <c r="M409" s="28" t="str">
        <f t="shared" si="23"/>
        <v/>
      </c>
      <c r="Q409" s="28"/>
      <c r="R409" s="28"/>
      <c r="S409" s="28"/>
      <c r="T409" s="28"/>
      <c r="V409" s="1">
        <f t="shared" si="24"/>
        <v>0</v>
      </c>
    </row>
    <row r="410" spans="5:22" outlineLevel="1" x14ac:dyDescent="0.45">
      <c r="E410" s="28"/>
      <c r="F410" s="28" t="str" cm="1">
        <f t="array" ref="F410">IFERROR(TRIM(_xlfn.TEXTSPLIT(_xlfn.XLOOKUP(E410,techniques!$A$2:$A$608,techniques!$B$2:$B$608),":")),"")</f>
        <v/>
      </c>
      <c r="G410" s="28"/>
      <c r="H410" s="28" t="str">
        <f t="shared" si="22"/>
        <v/>
      </c>
      <c r="J410" s="28"/>
      <c r="K410" s="28" t="str" cm="1">
        <f t="array" ref="K410">IFERROR(TRIM(_xlfn.TEXTSPLIT(_xlfn.XLOOKUP(J410,techniques!$A$2:$A$608,techniques!$B$2:$B$608),":")),"")</f>
        <v/>
      </c>
      <c r="L410" s="28"/>
      <c r="M410" s="28" t="str">
        <f t="shared" si="23"/>
        <v/>
      </c>
      <c r="Q410" s="28"/>
      <c r="R410" s="28"/>
      <c r="S410" s="28"/>
      <c r="T410" s="28"/>
      <c r="V410" s="1">
        <f t="shared" si="24"/>
        <v>0</v>
      </c>
    </row>
    <row r="411" spans="5:22" outlineLevel="1" x14ac:dyDescent="0.45">
      <c r="E411" s="28"/>
      <c r="F411" s="28" t="str" cm="1">
        <f t="array" ref="F411">IFERROR(TRIM(_xlfn.TEXTSPLIT(_xlfn.XLOOKUP(E411,techniques!$A$2:$A$608,techniques!$B$2:$B$608),":")),"")</f>
        <v/>
      </c>
      <c r="G411" s="28"/>
      <c r="H411" s="28" t="str">
        <f t="shared" si="22"/>
        <v/>
      </c>
      <c r="J411" s="28"/>
      <c r="K411" s="28" t="str" cm="1">
        <f t="array" ref="K411">IFERROR(TRIM(_xlfn.TEXTSPLIT(_xlfn.XLOOKUP(J411,techniques!$A$2:$A$608,techniques!$B$2:$B$608),":")),"")</f>
        <v/>
      </c>
      <c r="L411" s="28"/>
      <c r="M411" s="28" t="str">
        <f t="shared" si="23"/>
        <v/>
      </c>
      <c r="Q411" s="28"/>
      <c r="R411" s="28"/>
      <c r="S411" s="28"/>
      <c r="T411" s="28"/>
      <c r="V411" s="1">
        <f t="shared" si="24"/>
        <v>0</v>
      </c>
    </row>
    <row r="412" spans="5:22" outlineLevel="1" x14ac:dyDescent="0.45">
      <c r="E412" s="28"/>
      <c r="F412" s="28" t="str" cm="1">
        <f t="array" ref="F412">IFERROR(TRIM(_xlfn.TEXTSPLIT(_xlfn.XLOOKUP(E412,techniques!$A$2:$A$608,techniques!$B$2:$B$608),":")),"")</f>
        <v/>
      </c>
      <c r="G412" s="28"/>
      <c r="H412" s="28" t="str">
        <f t="shared" si="22"/>
        <v/>
      </c>
      <c r="J412" s="28"/>
      <c r="K412" s="28" t="str" cm="1">
        <f t="array" ref="K412">IFERROR(TRIM(_xlfn.TEXTSPLIT(_xlfn.XLOOKUP(J412,techniques!$A$2:$A$608,techniques!$B$2:$B$608),":")),"")</f>
        <v/>
      </c>
      <c r="L412" s="28"/>
      <c r="M412" s="28" t="str">
        <f t="shared" si="23"/>
        <v/>
      </c>
      <c r="Q412" s="28"/>
      <c r="R412" s="28"/>
      <c r="S412" s="28"/>
      <c r="T412" s="28"/>
      <c r="V412" s="1">
        <f t="shared" si="24"/>
        <v>0</v>
      </c>
    </row>
    <row r="413" spans="5:22" outlineLevel="1" x14ac:dyDescent="0.45">
      <c r="E413" s="28"/>
      <c r="F413" s="28" t="str" cm="1">
        <f t="array" ref="F413">IFERROR(TRIM(_xlfn.TEXTSPLIT(_xlfn.XLOOKUP(E413,techniques!$A$2:$A$608,techniques!$B$2:$B$608),":")),"")</f>
        <v/>
      </c>
      <c r="G413" s="28"/>
      <c r="H413" s="28" t="str">
        <f t="shared" si="22"/>
        <v/>
      </c>
      <c r="J413" s="28"/>
      <c r="K413" s="28" t="str" cm="1">
        <f t="array" ref="K413">IFERROR(TRIM(_xlfn.TEXTSPLIT(_xlfn.XLOOKUP(J413,techniques!$A$2:$A$608,techniques!$B$2:$B$608),":")),"")</f>
        <v/>
      </c>
      <c r="L413" s="28"/>
      <c r="M413" s="28" t="str">
        <f t="shared" si="23"/>
        <v/>
      </c>
      <c r="Q413" s="28"/>
      <c r="R413" s="28"/>
      <c r="S413" s="28"/>
      <c r="T413" s="28"/>
      <c r="V413" s="1">
        <f t="shared" si="24"/>
        <v>0</v>
      </c>
    </row>
    <row r="414" spans="5:22" outlineLevel="1" x14ac:dyDescent="0.45">
      <c r="E414" s="28"/>
      <c r="F414" s="28" t="str" cm="1">
        <f t="array" ref="F414">IFERROR(TRIM(_xlfn.TEXTSPLIT(_xlfn.XLOOKUP(E414,techniques!$A$2:$A$608,techniques!$B$2:$B$608),":")),"")</f>
        <v/>
      </c>
      <c r="G414" s="28"/>
      <c r="H414" s="28" t="str">
        <f t="shared" si="22"/>
        <v/>
      </c>
      <c r="J414" s="28"/>
      <c r="K414" s="28" t="str" cm="1">
        <f t="array" ref="K414">IFERROR(TRIM(_xlfn.TEXTSPLIT(_xlfn.XLOOKUP(J414,techniques!$A$2:$A$608,techniques!$B$2:$B$608),":")),"")</f>
        <v/>
      </c>
      <c r="L414" s="28"/>
      <c r="M414" s="28" t="str">
        <f t="shared" si="23"/>
        <v/>
      </c>
      <c r="Q414" s="28"/>
      <c r="R414" s="28"/>
      <c r="S414" s="28"/>
      <c r="T414" s="28"/>
      <c r="V414" s="1">
        <f t="shared" si="24"/>
        <v>0</v>
      </c>
    </row>
    <row r="415" spans="5:22" outlineLevel="1" x14ac:dyDescent="0.45">
      <c r="E415" s="28"/>
      <c r="F415" s="28" t="str" cm="1">
        <f t="array" ref="F415">IFERROR(TRIM(_xlfn.TEXTSPLIT(_xlfn.XLOOKUP(E415,techniques!$A$2:$A$608,techniques!$B$2:$B$608),":")),"")</f>
        <v/>
      </c>
      <c r="G415" s="28"/>
      <c r="H415" s="28" t="str">
        <f t="shared" si="22"/>
        <v/>
      </c>
      <c r="J415" s="28"/>
      <c r="K415" s="28" t="str" cm="1">
        <f t="array" ref="K415">IFERROR(TRIM(_xlfn.TEXTSPLIT(_xlfn.XLOOKUP(J415,techniques!$A$2:$A$608,techniques!$B$2:$B$608),":")),"")</f>
        <v/>
      </c>
      <c r="L415" s="28"/>
      <c r="M415" s="28" t="str">
        <f t="shared" si="23"/>
        <v/>
      </c>
      <c r="Q415" s="28"/>
      <c r="R415" s="28"/>
      <c r="S415" s="28"/>
      <c r="T415" s="28"/>
      <c r="V415" s="1">
        <f t="shared" si="24"/>
        <v>0</v>
      </c>
    </row>
    <row r="416" spans="5:22" outlineLevel="1" x14ac:dyDescent="0.45">
      <c r="E416" s="28"/>
      <c r="F416" s="28" t="str" cm="1">
        <f t="array" ref="F416">IFERROR(TRIM(_xlfn.TEXTSPLIT(_xlfn.XLOOKUP(E416,techniques!$A$2:$A$608,techniques!$B$2:$B$608),":")),"")</f>
        <v/>
      </c>
      <c r="G416" s="28"/>
      <c r="H416" s="28" t="str">
        <f t="shared" si="22"/>
        <v/>
      </c>
      <c r="J416" s="28"/>
      <c r="K416" s="28" t="str" cm="1">
        <f t="array" ref="K416">IFERROR(TRIM(_xlfn.TEXTSPLIT(_xlfn.XLOOKUP(J416,techniques!$A$2:$A$608,techniques!$B$2:$B$608),":")),"")</f>
        <v/>
      </c>
      <c r="L416" s="28"/>
      <c r="M416" s="28" t="str">
        <f t="shared" si="23"/>
        <v/>
      </c>
      <c r="Q416" s="28"/>
      <c r="R416" s="28"/>
      <c r="S416" s="28"/>
      <c r="T416" s="28"/>
      <c r="V416" s="1">
        <f t="shared" si="24"/>
        <v>0</v>
      </c>
    </row>
    <row r="417" spans="5:22" outlineLevel="1" x14ac:dyDescent="0.45">
      <c r="E417" s="28"/>
      <c r="F417" s="28" t="str" cm="1">
        <f t="array" ref="F417">IFERROR(TRIM(_xlfn.TEXTSPLIT(_xlfn.XLOOKUP(E417,techniques!$A$2:$A$608,techniques!$B$2:$B$608),":")),"")</f>
        <v/>
      </c>
      <c r="G417" s="28"/>
      <c r="H417" s="28" t="str">
        <f t="shared" si="22"/>
        <v/>
      </c>
      <c r="J417" s="28"/>
      <c r="K417" s="28" t="str" cm="1">
        <f t="array" ref="K417">IFERROR(TRIM(_xlfn.TEXTSPLIT(_xlfn.XLOOKUP(J417,techniques!$A$2:$A$608,techniques!$B$2:$B$608),":")),"")</f>
        <v/>
      </c>
      <c r="L417" s="28"/>
      <c r="M417" s="28" t="str">
        <f t="shared" si="23"/>
        <v/>
      </c>
      <c r="Q417" s="28"/>
      <c r="R417" s="28"/>
      <c r="S417" s="28"/>
      <c r="T417" s="28"/>
      <c r="V417" s="1">
        <f t="shared" si="24"/>
        <v>0</v>
      </c>
    </row>
    <row r="418" spans="5:22" outlineLevel="1" x14ac:dyDescent="0.45">
      <c r="E418" s="28"/>
      <c r="F418" s="28" t="str" cm="1">
        <f t="array" ref="F418">IFERROR(TRIM(_xlfn.TEXTSPLIT(_xlfn.XLOOKUP(E418,techniques!$A$2:$A$608,techniques!$B$2:$B$608),":")),"")</f>
        <v/>
      </c>
      <c r="G418" s="28"/>
      <c r="H418" s="28" t="str">
        <f t="shared" si="22"/>
        <v/>
      </c>
      <c r="J418" s="28"/>
      <c r="K418" s="28" t="str" cm="1">
        <f t="array" ref="K418">IFERROR(TRIM(_xlfn.TEXTSPLIT(_xlfn.XLOOKUP(J418,techniques!$A$2:$A$608,techniques!$B$2:$B$608),":")),"")</f>
        <v/>
      </c>
      <c r="L418" s="28"/>
      <c r="M418" s="28" t="str">
        <f t="shared" si="23"/>
        <v/>
      </c>
      <c r="Q418" s="28"/>
      <c r="R418" s="28"/>
      <c r="S418" s="28"/>
      <c r="T418" s="28"/>
      <c r="V418" s="1">
        <f t="shared" si="24"/>
        <v>0</v>
      </c>
    </row>
    <row r="419" spans="5:22" outlineLevel="1" x14ac:dyDescent="0.45">
      <c r="E419" s="28"/>
      <c r="F419" s="28" t="str" cm="1">
        <f t="array" ref="F419">IFERROR(TRIM(_xlfn.TEXTSPLIT(_xlfn.XLOOKUP(E419,techniques!$A$2:$A$608,techniques!$B$2:$B$608),":")),"")</f>
        <v/>
      </c>
      <c r="G419" s="28"/>
      <c r="H419" s="28" t="str">
        <f t="shared" si="22"/>
        <v/>
      </c>
      <c r="J419" s="28"/>
      <c r="K419" s="28" t="str" cm="1">
        <f t="array" ref="K419">IFERROR(TRIM(_xlfn.TEXTSPLIT(_xlfn.XLOOKUP(J419,techniques!$A$2:$A$608,techniques!$B$2:$B$608),":")),"")</f>
        <v/>
      </c>
      <c r="L419" s="28"/>
      <c r="M419" s="28" t="str">
        <f t="shared" si="23"/>
        <v/>
      </c>
      <c r="Q419" s="28"/>
      <c r="R419" s="28"/>
      <c r="S419" s="28"/>
      <c r="T419" s="28"/>
      <c r="V419" s="1">
        <f t="shared" si="24"/>
        <v>0</v>
      </c>
    </row>
    <row r="420" spans="5:22" outlineLevel="1" x14ac:dyDescent="0.45">
      <c r="E420" s="28"/>
      <c r="F420" s="28" t="str" cm="1">
        <f t="array" ref="F420">IFERROR(TRIM(_xlfn.TEXTSPLIT(_xlfn.XLOOKUP(E420,techniques!$A$2:$A$608,techniques!$B$2:$B$608),":")),"")</f>
        <v/>
      </c>
      <c r="G420" s="28"/>
      <c r="H420" s="28" t="str">
        <f t="shared" si="22"/>
        <v/>
      </c>
      <c r="J420" s="28"/>
      <c r="K420" s="28" t="str" cm="1">
        <f t="array" ref="K420">IFERROR(TRIM(_xlfn.TEXTSPLIT(_xlfn.XLOOKUP(J420,techniques!$A$2:$A$608,techniques!$B$2:$B$608),":")),"")</f>
        <v/>
      </c>
      <c r="L420" s="28"/>
      <c r="M420" s="28" t="str">
        <f t="shared" si="23"/>
        <v/>
      </c>
      <c r="Q420" s="28"/>
      <c r="R420" s="28"/>
      <c r="S420" s="28"/>
      <c r="T420" s="28"/>
      <c r="V420" s="1">
        <f t="shared" si="24"/>
        <v>0</v>
      </c>
    </row>
    <row r="421" spans="5:22" outlineLevel="1" x14ac:dyDescent="0.45">
      <c r="E421" s="28"/>
      <c r="F421" s="28" t="str" cm="1">
        <f t="array" ref="F421">IFERROR(TRIM(_xlfn.TEXTSPLIT(_xlfn.XLOOKUP(E421,techniques!$A$2:$A$608,techniques!$B$2:$B$608),":")),"")</f>
        <v/>
      </c>
      <c r="G421" s="28"/>
      <c r="H421" s="28" t="str">
        <f t="shared" si="22"/>
        <v/>
      </c>
      <c r="J421" s="28"/>
      <c r="K421" s="28" t="str" cm="1">
        <f t="array" ref="K421">IFERROR(TRIM(_xlfn.TEXTSPLIT(_xlfn.XLOOKUP(J421,techniques!$A$2:$A$608,techniques!$B$2:$B$608),":")),"")</f>
        <v/>
      </c>
      <c r="L421" s="28"/>
      <c r="M421" s="28" t="str">
        <f t="shared" si="23"/>
        <v/>
      </c>
      <c r="Q421" s="28"/>
      <c r="R421" s="28"/>
      <c r="S421" s="28"/>
      <c r="T421" s="28"/>
      <c r="V421" s="1">
        <f t="shared" si="24"/>
        <v>0</v>
      </c>
    </row>
    <row r="422" spans="5:22" outlineLevel="1" x14ac:dyDescent="0.45">
      <c r="E422" s="28"/>
      <c r="F422" s="28" t="str" cm="1">
        <f t="array" ref="F422">IFERROR(TRIM(_xlfn.TEXTSPLIT(_xlfn.XLOOKUP(E422,techniques!$A$2:$A$608,techniques!$B$2:$B$608),":")),"")</f>
        <v/>
      </c>
      <c r="G422" s="28"/>
      <c r="H422" s="28" t="str">
        <f t="shared" si="22"/>
        <v/>
      </c>
      <c r="J422" s="28"/>
      <c r="K422" s="28" t="str" cm="1">
        <f t="array" ref="K422">IFERROR(TRIM(_xlfn.TEXTSPLIT(_xlfn.XLOOKUP(J422,techniques!$A$2:$A$608,techniques!$B$2:$B$608),":")),"")</f>
        <v/>
      </c>
      <c r="L422" s="28"/>
      <c r="M422" s="28" t="str">
        <f t="shared" si="23"/>
        <v/>
      </c>
      <c r="Q422" s="28"/>
      <c r="R422" s="28"/>
      <c r="S422" s="28"/>
      <c r="T422" s="28"/>
      <c r="V422" s="1">
        <f t="shared" si="24"/>
        <v>0</v>
      </c>
    </row>
    <row r="423" spans="5:22" outlineLevel="1" x14ac:dyDescent="0.45">
      <c r="E423" s="28"/>
      <c r="F423" s="28" t="str" cm="1">
        <f t="array" ref="F423">IFERROR(TRIM(_xlfn.TEXTSPLIT(_xlfn.XLOOKUP(E423,techniques!$A$2:$A$608,techniques!$B$2:$B$608),":")),"")</f>
        <v/>
      </c>
      <c r="G423" s="28"/>
      <c r="H423" s="28" t="str">
        <f t="shared" si="22"/>
        <v/>
      </c>
      <c r="J423" s="28"/>
      <c r="K423" s="28" t="str" cm="1">
        <f t="array" ref="K423">IFERROR(TRIM(_xlfn.TEXTSPLIT(_xlfn.XLOOKUP(J423,techniques!$A$2:$A$608,techniques!$B$2:$B$608),":")),"")</f>
        <v/>
      </c>
      <c r="L423" s="28"/>
      <c r="M423" s="28" t="str">
        <f t="shared" si="23"/>
        <v/>
      </c>
      <c r="Q423" s="28"/>
      <c r="R423" s="28"/>
      <c r="S423" s="28"/>
      <c r="T423" s="28"/>
      <c r="V423" s="1">
        <f t="shared" si="24"/>
        <v>0</v>
      </c>
    </row>
    <row r="424" spans="5:22" outlineLevel="1" x14ac:dyDescent="0.45">
      <c r="E424" s="28"/>
      <c r="F424" s="28" t="str" cm="1">
        <f t="array" ref="F424">IFERROR(TRIM(_xlfn.TEXTSPLIT(_xlfn.XLOOKUP(E424,techniques!$A$2:$A$608,techniques!$B$2:$B$608),":")),"")</f>
        <v/>
      </c>
      <c r="G424" s="28"/>
      <c r="H424" s="28" t="str">
        <f t="shared" si="22"/>
        <v/>
      </c>
      <c r="J424" s="28"/>
      <c r="K424" s="28" t="str" cm="1">
        <f t="array" ref="K424">IFERROR(TRIM(_xlfn.TEXTSPLIT(_xlfn.XLOOKUP(J424,techniques!$A$2:$A$608,techniques!$B$2:$B$608),":")),"")</f>
        <v/>
      </c>
      <c r="L424" s="28"/>
      <c r="M424" s="28" t="str">
        <f t="shared" si="23"/>
        <v/>
      </c>
      <c r="Q424" s="28"/>
      <c r="R424" s="28"/>
      <c r="S424" s="28"/>
      <c r="T424" s="28"/>
      <c r="V424" s="1">
        <f t="shared" si="24"/>
        <v>0</v>
      </c>
    </row>
    <row r="425" spans="5:22" outlineLevel="1" x14ac:dyDescent="0.45">
      <c r="E425" s="28"/>
      <c r="F425" s="28" t="str" cm="1">
        <f t="array" ref="F425">IFERROR(TRIM(_xlfn.TEXTSPLIT(_xlfn.XLOOKUP(E425,techniques!$A$2:$A$608,techniques!$B$2:$B$608),":")),"")</f>
        <v/>
      </c>
      <c r="G425" s="28"/>
      <c r="H425" s="28" t="str">
        <f t="shared" si="22"/>
        <v/>
      </c>
      <c r="J425" s="28"/>
      <c r="K425" s="28" t="str" cm="1">
        <f t="array" ref="K425">IFERROR(TRIM(_xlfn.TEXTSPLIT(_xlfn.XLOOKUP(J425,techniques!$A$2:$A$608,techniques!$B$2:$B$608),":")),"")</f>
        <v/>
      </c>
      <c r="L425" s="28"/>
      <c r="M425" s="28" t="str">
        <f t="shared" si="23"/>
        <v/>
      </c>
      <c r="Q425" s="28"/>
      <c r="R425" s="28"/>
      <c r="S425" s="28"/>
      <c r="T425" s="28"/>
      <c r="V425" s="1">
        <f t="shared" si="24"/>
        <v>0</v>
      </c>
    </row>
    <row r="426" spans="5:22" outlineLevel="1" x14ac:dyDescent="0.45">
      <c r="E426" s="28"/>
      <c r="F426" s="28" t="str" cm="1">
        <f t="array" ref="F426">IFERROR(TRIM(_xlfn.TEXTSPLIT(_xlfn.XLOOKUP(E426,techniques!$A$2:$A$608,techniques!$B$2:$B$608),":")),"")</f>
        <v/>
      </c>
      <c r="G426" s="28"/>
      <c r="H426" s="28" t="str">
        <f t="shared" si="22"/>
        <v/>
      </c>
      <c r="J426" s="28"/>
      <c r="K426" s="28" t="str" cm="1">
        <f t="array" ref="K426">IFERROR(TRIM(_xlfn.TEXTSPLIT(_xlfn.XLOOKUP(J426,techniques!$A$2:$A$608,techniques!$B$2:$B$608),":")),"")</f>
        <v/>
      </c>
      <c r="L426" s="28"/>
      <c r="M426" s="28" t="str">
        <f t="shared" si="23"/>
        <v/>
      </c>
      <c r="Q426" s="28"/>
      <c r="R426" s="28"/>
      <c r="S426" s="28"/>
      <c r="T426" s="28"/>
      <c r="V426" s="1">
        <f t="shared" si="24"/>
        <v>0</v>
      </c>
    </row>
    <row r="427" spans="5:22" outlineLevel="1" x14ac:dyDescent="0.45">
      <c r="E427" s="28"/>
      <c r="F427" s="28" t="str" cm="1">
        <f t="array" ref="F427">IFERROR(TRIM(_xlfn.TEXTSPLIT(_xlfn.XLOOKUP(E427,techniques!$A$2:$A$608,techniques!$B$2:$B$608),":")),"")</f>
        <v/>
      </c>
      <c r="G427" s="28"/>
      <c r="H427" s="28" t="str">
        <f t="shared" si="22"/>
        <v/>
      </c>
      <c r="J427" s="28"/>
      <c r="K427" s="28" t="str" cm="1">
        <f t="array" ref="K427">IFERROR(TRIM(_xlfn.TEXTSPLIT(_xlfn.XLOOKUP(J427,techniques!$A$2:$A$608,techniques!$B$2:$B$608),":")),"")</f>
        <v/>
      </c>
      <c r="L427" s="28"/>
      <c r="M427" s="28" t="str">
        <f t="shared" si="23"/>
        <v/>
      </c>
      <c r="Q427" s="28"/>
      <c r="R427" s="28"/>
      <c r="S427" s="28"/>
      <c r="T427" s="28"/>
      <c r="V427" s="1">
        <f t="shared" si="24"/>
        <v>0</v>
      </c>
    </row>
    <row r="428" spans="5:22" outlineLevel="1" x14ac:dyDescent="0.45">
      <c r="E428" s="28"/>
      <c r="F428" s="28" t="str" cm="1">
        <f t="array" ref="F428">IFERROR(TRIM(_xlfn.TEXTSPLIT(_xlfn.XLOOKUP(E428,techniques!$A$2:$A$608,techniques!$B$2:$B$608),":")),"")</f>
        <v/>
      </c>
      <c r="G428" s="28"/>
      <c r="H428" s="28" t="str">
        <f t="shared" si="22"/>
        <v/>
      </c>
      <c r="J428" s="28"/>
      <c r="K428" s="28" t="str" cm="1">
        <f t="array" ref="K428">IFERROR(TRIM(_xlfn.TEXTSPLIT(_xlfn.XLOOKUP(J428,techniques!$A$2:$A$608,techniques!$B$2:$B$608),":")),"")</f>
        <v/>
      </c>
      <c r="L428" s="28"/>
      <c r="M428" s="28" t="str">
        <f t="shared" si="23"/>
        <v/>
      </c>
      <c r="Q428" s="28"/>
      <c r="R428" s="28"/>
      <c r="S428" s="28"/>
      <c r="T428" s="28"/>
      <c r="V428" s="1">
        <f t="shared" si="24"/>
        <v>0</v>
      </c>
    </row>
    <row r="429" spans="5:22" outlineLevel="1" x14ac:dyDescent="0.45">
      <c r="E429" s="28"/>
      <c r="F429" s="28" t="str" cm="1">
        <f t="array" ref="F429">IFERROR(TRIM(_xlfn.TEXTSPLIT(_xlfn.XLOOKUP(E429,techniques!$A$2:$A$608,techniques!$B$2:$B$608),":")),"")</f>
        <v/>
      </c>
      <c r="G429" s="28"/>
      <c r="H429" s="28" t="str">
        <f t="shared" si="22"/>
        <v/>
      </c>
      <c r="J429" s="28"/>
      <c r="K429" s="28" t="str" cm="1">
        <f t="array" ref="K429">IFERROR(TRIM(_xlfn.TEXTSPLIT(_xlfn.XLOOKUP(J429,techniques!$A$2:$A$608,techniques!$B$2:$B$608),":")),"")</f>
        <v/>
      </c>
      <c r="L429" s="28"/>
      <c r="M429" s="28" t="str">
        <f t="shared" si="23"/>
        <v/>
      </c>
      <c r="Q429" s="28"/>
      <c r="R429" s="28"/>
      <c r="S429" s="28"/>
      <c r="T429" s="28"/>
      <c r="V429" s="1">
        <f t="shared" si="24"/>
        <v>0</v>
      </c>
    </row>
    <row r="430" spans="5:22" outlineLevel="1" x14ac:dyDescent="0.45">
      <c r="E430" s="28"/>
      <c r="F430" s="28" t="str" cm="1">
        <f t="array" ref="F430">IFERROR(TRIM(_xlfn.TEXTSPLIT(_xlfn.XLOOKUP(E430,techniques!$A$2:$A$608,techniques!$B$2:$B$608),":")),"")</f>
        <v/>
      </c>
      <c r="G430" s="28"/>
      <c r="H430" s="28" t="str">
        <f t="shared" si="22"/>
        <v/>
      </c>
      <c r="J430" s="28"/>
      <c r="K430" s="28" t="str" cm="1">
        <f t="array" ref="K430">IFERROR(TRIM(_xlfn.TEXTSPLIT(_xlfn.XLOOKUP(J430,techniques!$A$2:$A$608,techniques!$B$2:$B$608),":")),"")</f>
        <v/>
      </c>
      <c r="L430" s="28"/>
      <c r="M430" s="28" t="str">
        <f t="shared" si="23"/>
        <v/>
      </c>
      <c r="Q430" s="28"/>
      <c r="R430" s="28"/>
      <c r="S430" s="28"/>
      <c r="T430" s="28"/>
      <c r="V430" s="1">
        <f t="shared" si="24"/>
        <v>0</v>
      </c>
    </row>
    <row r="431" spans="5:22" outlineLevel="1" x14ac:dyDescent="0.45">
      <c r="E431" s="28"/>
      <c r="F431" s="28" t="str" cm="1">
        <f t="array" ref="F431">IFERROR(TRIM(_xlfn.TEXTSPLIT(_xlfn.XLOOKUP(E431,techniques!$A$2:$A$608,techniques!$B$2:$B$608),":")),"")</f>
        <v/>
      </c>
      <c r="G431" s="28"/>
      <c r="H431" s="28" t="str">
        <f t="shared" si="22"/>
        <v/>
      </c>
      <c r="J431" s="28"/>
      <c r="K431" s="28" t="str" cm="1">
        <f t="array" ref="K431">IFERROR(TRIM(_xlfn.TEXTSPLIT(_xlfn.XLOOKUP(J431,techniques!$A$2:$A$608,techniques!$B$2:$B$608),":")),"")</f>
        <v/>
      </c>
      <c r="L431" s="28"/>
      <c r="M431" s="28" t="str">
        <f t="shared" si="23"/>
        <v/>
      </c>
      <c r="Q431" s="28"/>
      <c r="R431" s="28"/>
      <c r="S431" s="28"/>
      <c r="T431" s="28"/>
      <c r="V431" s="1">
        <f t="shared" si="24"/>
        <v>0</v>
      </c>
    </row>
    <row r="432" spans="5:22" outlineLevel="1" x14ac:dyDescent="0.45">
      <c r="E432" s="28"/>
      <c r="F432" s="28" t="str" cm="1">
        <f t="array" ref="F432">IFERROR(TRIM(_xlfn.TEXTSPLIT(_xlfn.XLOOKUP(E432,techniques!$A$2:$A$608,techniques!$B$2:$B$608),":")),"")</f>
        <v/>
      </c>
      <c r="G432" s="28"/>
      <c r="H432" s="28" t="str">
        <f t="shared" si="22"/>
        <v/>
      </c>
      <c r="J432" s="28"/>
      <c r="K432" s="28" t="str" cm="1">
        <f t="array" ref="K432">IFERROR(TRIM(_xlfn.TEXTSPLIT(_xlfn.XLOOKUP(J432,techniques!$A$2:$A$608,techniques!$B$2:$B$608),":")),"")</f>
        <v/>
      </c>
      <c r="L432" s="28"/>
      <c r="M432" s="28" t="str">
        <f t="shared" si="23"/>
        <v/>
      </c>
      <c r="Q432" s="28"/>
      <c r="R432" s="28"/>
      <c r="S432" s="28"/>
      <c r="T432" s="28"/>
      <c r="V432" s="1">
        <f t="shared" si="24"/>
        <v>0</v>
      </c>
    </row>
    <row r="433" spans="5:22" outlineLevel="1" x14ac:dyDescent="0.45">
      <c r="E433" s="28"/>
      <c r="F433" s="28" t="str" cm="1">
        <f t="array" ref="F433">IFERROR(TRIM(_xlfn.TEXTSPLIT(_xlfn.XLOOKUP(E433,techniques!$A$2:$A$608,techniques!$B$2:$B$608),":")),"")</f>
        <v/>
      </c>
      <c r="G433" s="28"/>
      <c r="H433" s="28" t="str">
        <f t="shared" si="22"/>
        <v/>
      </c>
      <c r="J433" s="28"/>
      <c r="K433" s="28" t="str" cm="1">
        <f t="array" ref="K433">IFERROR(TRIM(_xlfn.TEXTSPLIT(_xlfn.XLOOKUP(J433,techniques!$A$2:$A$608,techniques!$B$2:$B$608),":")),"")</f>
        <v/>
      </c>
      <c r="L433" s="28"/>
      <c r="M433" s="28" t="str">
        <f t="shared" si="23"/>
        <v/>
      </c>
      <c r="Q433" s="28"/>
      <c r="R433" s="28"/>
      <c r="S433" s="28"/>
      <c r="T433" s="28"/>
      <c r="V433" s="1">
        <f t="shared" si="24"/>
        <v>0</v>
      </c>
    </row>
    <row r="434" spans="5:22" outlineLevel="1" x14ac:dyDescent="0.45">
      <c r="E434" s="28"/>
      <c r="F434" s="28" t="str" cm="1">
        <f t="array" ref="F434">IFERROR(TRIM(_xlfn.TEXTSPLIT(_xlfn.XLOOKUP(E434,techniques!$A$2:$A$608,techniques!$B$2:$B$608),":")),"")</f>
        <v/>
      </c>
      <c r="G434" s="28"/>
      <c r="H434" s="28" t="str">
        <f t="shared" si="22"/>
        <v/>
      </c>
      <c r="J434" s="28"/>
      <c r="K434" s="28" t="str" cm="1">
        <f t="array" ref="K434">IFERROR(TRIM(_xlfn.TEXTSPLIT(_xlfn.XLOOKUP(J434,techniques!$A$2:$A$608,techniques!$B$2:$B$608),":")),"")</f>
        <v/>
      </c>
      <c r="L434" s="28"/>
      <c r="M434" s="28" t="str">
        <f t="shared" si="23"/>
        <v/>
      </c>
      <c r="Q434" s="28"/>
      <c r="R434" s="28"/>
      <c r="S434" s="28"/>
      <c r="T434" s="28"/>
      <c r="V434" s="1">
        <f t="shared" si="24"/>
        <v>0</v>
      </c>
    </row>
    <row r="435" spans="5:22" outlineLevel="1" x14ac:dyDescent="0.45">
      <c r="E435" s="28"/>
      <c r="F435" s="28" t="str" cm="1">
        <f t="array" ref="F435">IFERROR(TRIM(_xlfn.TEXTSPLIT(_xlfn.XLOOKUP(E435,techniques!$A$2:$A$608,techniques!$B$2:$B$608),":")),"")</f>
        <v/>
      </c>
      <c r="G435" s="28"/>
      <c r="H435" s="28" t="str">
        <f t="shared" si="22"/>
        <v/>
      </c>
      <c r="J435" s="28"/>
      <c r="K435" s="28" t="str" cm="1">
        <f t="array" ref="K435">IFERROR(TRIM(_xlfn.TEXTSPLIT(_xlfn.XLOOKUP(J435,techniques!$A$2:$A$608,techniques!$B$2:$B$608),":")),"")</f>
        <v/>
      </c>
      <c r="L435" s="28"/>
      <c r="M435" s="28" t="str">
        <f t="shared" si="23"/>
        <v/>
      </c>
      <c r="Q435" s="28"/>
      <c r="R435" s="28"/>
      <c r="S435" s="28"/>
      <c r="T435" s="28"/>
      <c r="V435" s="1">
        <f t="shared" si="24"/>
        <v>0</v>
      </c>
    </row>
    <row r="436" spans="5:22" outlineLevel="1" x14ac:dyDescent="0.45">
      <c r="E436" s="28"/>
      <c r="F436" s="28" t="str" cm="1">
        <f t="array" ref="F436">IFERROR(TRIM(_xlfn.TEXTSPLIT(_xlfn.XLOOKUP(E436,techniques!$A$2:$A$608,techniques!$B$2:$B$608),":")),"")</f>
        <v/>
      </c>
      <c r="G436" s="28"/>
      <c r="H436" s="28" t="str">
        <f t="shared" si="22"/>
        <v/>
      </c>
      <c r="J436" s="28"/>
      <c r="K436" s="28" t="str" cm="1">
        <f t="array" ref="K436">IFERROR(TRIM(_xlfn.TEXTSPLIT(_xlfn.XLOOKUP(J436,techniques!$A$2:$A$608,techniques!$B$2:$B$608),":")),"")</f>
        <v/>
      </c>
      <c r="L436" s="28"/>
      <c r="M436" s="28" t="str">
        <f t="shared" si="23"/>
        <v/>
      </c>
      <c r="Q436" s="28"/>
      <c r="R436" s="28"/>
      <c r="S436" s="28"/>
      <c r="T436" s="28"/>
      <c r="V436" s="1">
        <f t="shared" si="24"/>
        <v>0</v>
      </c>
    </row>
    <row r="437" spans="5:22" outlineLevel="1" x14ac:dyDescent="0.45">
      <c r="E437" s="28"/>
      <c r="F437" s="28" t="str" cm="1">
        <f t="array" ref="F437">IFERROR(TRIM(_xlfn.TEXTSPLIT(_xlfn.XLOOKUP(E437,techniques!$A$2:$A$608,techniques!$B$2:$B$608),":")),"")</f>
        <v/>
      </c>
      <c r="G437" s="28"/>
      <c r="H437" s="28" t="str">
        <f t="shared" si="22"/>
        <v/>
      </c>
      <c r="J437" s="28"/>
      <c r="K437" s="28" t="str" cm="1">
        <f t="array" ref="K437">IFERROR(TRIM(_xlfn.TEXTSPLIT(_xlfn.XLOOKUP(J437,techniques!$A$2:$A$608,techniques!$B$2:$B$608),":")),"")</f>
        <v/>
      </c>
      <c r="L437" s="28"/>
      <c r="M437" s="28" t="str">
        <f t="shared" si="23"/>
        <v/>
      </c>
      <c r="Q437" s="28"/>
      <c r="R437" s="28"/>
      <c r="S437" s="28"/>
      <c r="T437" s="28"/>
      <c r="V437" s="1">
        <f t="shared" si="24"/>
        <v>0</v>
      </c>
    </row>
    <row r="438" spans="5:22" outlineLevel="1" x14ac:dyDescent="0.45">
      <c r="E438" s="28"/>
      <c r="F438" s="28" t="str" cm="1">
        <f t="array" ref="F438">IFERROR(TRIM(_xlfn.TEXTSPLIT(_xlfn.XLOOKUP(E438,techniques!$A$2:$A$608,techniques!$B$2:$B$608),":")),"")</f>
        <v/>
      </c>
      <c r="G438" s="28"/>
      <c r="H438" s="28" t="str">
        <f t="shared" si="22"/>
        <v/>
      </c>
      <c r="J438" s="28"/>
      <c r="K438" s="28" t="str" cm="1">
        <f t="array" ref="K438">IFERROR(TRIM(_xlfn.TEXTSPLIT(_xlfn.XLOOKUP(J438,techniques!$A$2:$A$608,techniques!$B$2:$B$608),":")),"")</f>
        <v/>
      </c>
      <c r="L438" s="28"/>
      <c r="M438" s="28" t="str">
        <f t="shared" si="23"/>
        <v/>
      </c>
      <c r="Q438" s="28"/>
      <c r="R438" s="28"/>
      <c r="S438" s="28"/>
      <c r="T438" s="28"/>
      <c r="V438" s="1">
        <f t="shared" si="24"/>
        <v>0</v>
      </c>
    </row>
    <row r="439" spans="5:22" outlineLevel="1" x14ac:dyDescent="0.45">
      <c r="E439" s="28"/>
      <c r="F439" s="28" t="str" cm="1">
        <f t="array" ref="F439">IFERROR(TRIM(_xlfn.TEXTSPLIT(_xlfn.XLOOKUP(E439,techniques!$A$2:$A$608,techniques!$B$2:$B$608),":")),"")</f>
        <v/>
      </c>
      <c r="G439" s="28"/>
      <c r="H439" s="28" t="str">
        <f t="shared" si="22"/>
        <v/>
      </c>
      <c r="J439" s="28"/>
      <c r="K439" s="28" t="str" cm="1">
        <f t="array" ref="K439">IFERROR(TRIM(_xlfn.TEXTSPLIT(_xlfn.XLOOKUP(J439,techniques!$A$2:$A$608,techniques!$B$2:$B$608),":")),"")</f>
        <v/>
      </c>
      <c r="L439" s="28"/>
      <c r="M439" s="28" t="str">
        <f t="shared" si="23"/>
        <v/>
      </c>
      <c r="Q439" s="28"/>
      <c r="R439" s="28"/>
      <c r="S439" s="28"/>
      <c r="T439" s="28"/>
      <c r="V439" s="1">
        <f t="shared" si="24"/>
        <v>0</v>
      </c>
    </row>
    <row r="440" spans="5:22" outlineLevel="1" x14ac:dyDescent="0.45">
      <c r="E440" s="28"/>
      <c r="F440" s="28" t="str" cm="1">
        <f t="array" ref="F440">IFERROR(TRIM(_xlfn.TEXTSPLIT(_xlfn.XLOOKUP(E440,techniques!$A$2:$A$608,techniques!$B$2:$B$608),":")),"")</f>
        <v/>
      </c>
      <c r="G440" s="28"/>
      <c r="H440" s="28" t="str">
        <f t="shared" si="22"/>
        <v/>
      </c>
      <c r="J440" s="28"/>
      <c r="K440" s="28" t="str" cm="1">
        <f t="array" ref="K440">IFERROR(TRIM(_xlfn.TEXTSPLIT(_xlfn.XLOOKUP(J440,techniques!$A$2:$A$608,techniques!$B$2:$B$608),":")),"")</f>
        <v/>
      </c>
      <c r="L440" s="28"/>
      <c r="M440" s="28" t="str">
        <f t="shared" si="23"/>
        <v/>
      </c>
      <c r="Q440" s="28"/>
      <c r="R440" s="28"/>
      <c r="S440" s="28"/>
      <c r="T440" s="28"/>
      <c r="V440" s="1">
        <f t="shared" si="24"/>
        <v>0</v>
      </c>
    </row>
    <row r="441" spans="5:22" outlineLevel="1" x14ac:dyDescent="0.45">
      <c r="E441" s="28"/>
      <c r="F441" s="28" t="str" cm="1">
        <f t="array" ref="F441">IFERROR(TRIM(_xlfn.TEXTSPLIT(_xlfn.XLOOKUP(E441,techniques!$A$2:$A$608,techniques!$B$2:$B$608),":")),"")</f>
        <v/>
      </c>
      <c r="G441" s="28"/>
      <c r="H441" s="28" t="str">
        <f t="shared" si="22"/>
        <v/>
      </c>
      <c r="J441" s="28"/>
      <c r="K441" s="28" t="str" cm="1">
        <f t="array" ref="K441">IFERROR(TRIM(_xlfn.TEXTSPLIT(_xlfn.XLOOKUP(J441,techniques!$A$2:$A$608,techniques!$B$2:$B$608),":")),"")</f>
        <v/>
      </c>
      <c r="L441" s="28"/>
      <c r="M441" s="28" t="str">
        <f t="shared" si="23"/>
        <v/>
      </c>
      <c r="Q441" s="28"/>
      <c r="R441" s="28"/>
      <c r="S441" s="28"/>
      <c r="T441" s="28"/>
      <c r="V441" s="1">
        <f t="shared" si="24"/>
        <v>0</v>
      </c>
    </row>
    <row r="442" spans="5:22" outlineLevel="1" x14ac:dyDescent="0.45">
      <c r="E442" s="28"/>
      <c r="F442" s="28" t="str" cm="1">
        <f t="array" ref="F442">IFERROR(TRIM(_xlfn.TEXTSPLIT(_xlfn.XLOOKUP(E442,techniques!$A$2:$A$608,techniques!$B$2:$B$608),":")),"")</f>
        <v/>
      </c>
      <c r="G442" s="28"/>
      <c r="H442" s="28" t="str">
        <f t="shared" si="22"/>
        <v/>
      </c>
      <c r="J442" s="28"/>
      <c r="K442" s="28" t="str" cm="1">
        <f t="array" ref="K442">IFERROR(TRIM(_xlfn.TEXTSPLIT(_xlfn.XLOOKUP(J442,techniques!$A$2:$A$608,techniques!$B$2:$B$608),":")),"")</f>
        <v/>
      </c>
      <c r="L442" s="28"/>
      <c r="M442" s="28" t="str">
        <f t="shared" si="23"/>
        <v/>
      </c>
      <c r="Q442" s="28"/>
      <c r="R442" s="28"/>
      <c r="S442" s="28"/>
      <c r="T442" s="28"/>
      <c r="V442" s="1">
        <f t="shared" si="24"/>
        <v>0</v>
      </c>
    </row>
    <row r="443" spans="5:22" outlineLevel="1" x14ac:dyDescent="0.45">
      <c r="E443" s="28"/>
      <c r="F443" s="28" t="str" cm="1">
        <f t="array" ref="F443">IFERROR(TRIM(_xlfn.TEXTSPLIT(_xlfn.XLOOKUP(E443,techniques!$A$2:$A$608,techniques!$B$2:$B$608),":")),"")</f>
        <v/>
      </c>
      <c r="G443" s="28"/>
      <c r="H443" s="28" t="str">
        <f t="shared" si="22"/>
        <v/>
      </c>
      <c r="J443" s="28"/>
      <c r="K443" s="28" t="str" cm="1">
        <f t="array" ref="K443">IFERROR(TRIM(_xlfn.TEXTSPLIT(_xlfn.XLOOKUP(J443,techniques!$A$2:$A$608,techniques!$B$2:$B$608),":")),"")</f>
        <v/>
      </c>
      <c r="L443" s="28"/>
      <c r="M443" s="28" t="str">
        <f t="shared" si="23"/>
        <v/>
      </c>
      <c r="Q443" s="28"/>
      <c r="R443" s="28"/>
      <c r="S443" s="28"/>
      <c r="T443" s="28"/>
      <c r="V443" s="1">
        <f t="shared" si="24"/>
        <v>0</v>
      </c>
    </row>
    <row r="444" spans="5:22" outlineLevel="1" x14ac:dyDescent="0.45">
      <c r="E444" s="28"/>
      <c r="F444" s="28" t="str" cm="1">
        <f t="array" ref="F444">IFERROR(TRIM(_xlfn.TEXTSPLIT(_xlfn.XLOOKUP(E444,techniques!$A$2:$A$608,techniques!$B$2:$B$608),":")),"")</f>
        <v/>
      </c>
      <c r="G444" s="28"/>
      <c r="H444" s="28" t="str">
        <f t="shared" si="22"/>
        <v/>
      </c>
      <c r="J444" s="28"/>
      <c r="K444" s="28" t="str" cm="1">
        <f t="array" ref="K444">IFERROR(TRIM(_xlfn.TEXTSPLIT(_xlfn.XLOOKUP(J444,techniques!$A$2:$A$608,techniques!$B$2:$B$608),":")),"")</f>
        <v/>
      </c>
      <c r="L444" s="28"/>
      <c r="M444" s="28" t="str">
        <f t="shared" si="23"/>
        <v/>
      </c>
      <c r="Q444" s="28"/>
      <c r="R444" s="28"/>
      <c r="S444" s="28"/>
      <c r="T444" s="28"/>
      <c r="V444" s="1">
        <f t="shared" si="24"/>
        <v>0</v>
      </c>
    </row>
    <row r="445" spans="5:22" outlineLevel="1" x14ac:dyDescent="0.45">
      <c r="E445" s="28"/>
      <c r="F445" s="28" t="str" cm="1">
        <f t="array" ref="F445">IFERROR(TRIM(_xlfn.TEXTSPLIT(_xlfn.XLOOKUP(E445,techniques!$A$2:$A$608,techniques!$B$2:$B$608),":")),"")</f>
        <v/>
      </c>
      <c r="G445" s="28"/>
      <c r="H445" s="28" t="str">
        <f t="shared" si="22"/>
        <v/>
      </c>
      <c r="J445" s="28"/>
      <c r="K445" s="28" t="str" cm="1">
        <f t="array" ref="K445">IFERROR(TRIM(_xlfn.TEXTSPLIT(_xlfn.XLOOKUP(J445,techniques!$A$2:$A$608,techniques!$B$2:$B$608),":")),"")</f>
        <v/>
      </c>
      <c r="L445" s="28"/>
      <c r="M445" s="28" t="str">
        <f t="shared" si="23"/>
        <v/>
      </c>
      <c r="Q445" s="28"/>
      <c r="R445" s="28"/>
      <c r="S445" s="28"/>
      <c r="T445" s="28"/>
      <c r="V445" s="1">
        <f t="shared" si="24"/>
        <v>0</v>
      </c>
    </row>
    <row r="446" spans="5:22" outlineLevel="1" x14ac:dyDescent="0.45">
      <c r="E446" s="28"/>
      <c r="F446" s="28" t="str" cm="1">
        <f t="array" ref="F446">IFERROR(TRIM(_xlfn.TEXTSPLIT(_xlfn.XLOOKUP(E446,techniques!$A$2:$A$608,techniques!$B$2:$B$608),":")),"")</f>
        <v/>
      </c>
      <c r="G446" s="28"/>
      <c r="H446" s="28" t="str">
        <f t="shared" si="22"/>
        <v/>
      </c>
      <c r="J446" s="28"/>
      <c r="K446" s="28" t="str" cm="1">
        <f t="array" ref="K446">IFERROR(TRIM(_xlfn.TEXTSPLIT(_xlfn.XLOOKUP(J446,techniques!$A$2:$A$608,techniques!$B$2:$B$608),":")),"")</f>
        <v/>
      </c>
      <c r="L446" s="28"/>
      <c r="M446" s="28" t="str">
        <f t="shared" si="23"/>
        <v/>
      </c>
      <c r="Q446" s="28"/>
      <c r="R446" s="28"/>
      <c r="S446" s="28"/>
      <c r="T446" s="28"/>
      <c r="V446" s="1">
        <f t="shared" si="24"/>
        <v>0</v>
      </c>
    </row>
    <row r="447" spans="5:22" outlineLevel="1" x14ac:dyDescent="0.45">
      <c r="E447" s="28"/>
      <c r="F447" s="28" t="str" cm="1">
        <f t="array" ref="F447">IFERROR(TRIM(_xlfn.TEXTSPLIT(_xlfn.XLOOKUP(E447,techniques!$A$2:$A$608,techniques!$B$2:$B$608),":")),"")</f>
        <v/>
      </c>
      <c r="G447" s="28"/>
      <c r="H447" s="28" t="str">
        <f t="shared" si="22"/>
        <v/>
      </c>
      <c r="J447" s="28"/>
      <c r="K447" s="28" t="str" cm="1">
        <f t="array" ref="K447">IFERROR(TRIM(_xlfn.TEXTSPLIT(_xlfn.XLOOKUP(J447,techniques!$A$2:$A$608,techniques!$B$2:$B$608),":")),"")</f>
        <v/>
      </c>
      <c r="L447" s="28"/>
      <c r="M447" s="28" t="str">
        <f t="shared" si="23"/>
        <v/>
      </c>
      <c r="Q447" s="28"/>
      <c r="R447" s="28"/>
      <c r="S447" s="28"/>
      <c r="T447" s="28"/>
      <c r="V447" s="1">
        <f t="shared" si="24"/>
        <v>0</v>
      </c>
    </row>
    <row r="448" spans="5:22" outlineLevel="1" x14ac:dyDescent="0.45">
      <c r="E448" s="28"/>
      <c r="F448" s="28" t="str" cm="1">
        <f t="array" ref="F448">IFERROR(TRIM(_xlfn.TEXTSPLIT(_xlfn.XLOOKUP(E448,techniques!$A$2:$A$608,techniques!$B$2:$B$608),":")),"")</f>
        <v/>
      </c>
      <c r="G448" s="28"/>
      <c r="H448" s="28" t="str">
        <f t="shared" si="22"/>
        <v/>
      </c>
      <c r="J448" s="28"/>
      <c r="K448" s="28" t="str" cm="1">
        <f t="array" ref="K448">IFERROR(TRIM(_xlfn.TEXTSPLIT(_xlfn.XLOOKUP(J448,techniques!$A$2:$A$608,techniques!$B$2:$B$608),":")),"")</f>
        <v/>
      </c>
      <c r="L448" s="28"/>
      <c r="M448" s="28" t="str">
        <f t="shared" si="23"/>
        <v/>
      </c>
      <c r="Q448" s="28"/>
      <c r="R448" s="28"/>
      <c r="S448" s="28"/>
      <c r="T448" s="28"/>
      <c r="V448" s="1">
        <f t="shared" si="24"/>
        <v>0</v>
      </c>
    </row>
    <row r="449" spans="5:22" outlineLevel="1" x14ac:dyDescent="0.45">
      <c r="E449" s="28"/>
      <c r="F449" s="28" t="str" cm="1">
        <f t="array" ref="F449">IFERROR(TRIM(_xlfn.TEXTSPLIT(_xlfn.XLOOKUP(E449,techniques!$A$2:$A$608,techniques!$B$2:$B$608),":")),"")</f>
        <v/>
      </c>
      <c r="G449" s="28"/>
      <c r="H449" s="28" t="str">
        <f t="shared" si="22"/>
        <v/>
      </c>
      <c r="J449" s="28"/>
      <c r="K449" s="28" t="str" cm="1">
        <f t="array" ref="K449">IFERROR(TRIM(_xlfn.TEXTSPLIT(_xlfn.XLOOKUP(J449,techniques!$A$2:$A$608,techniques!$B$2:$B$608),":")),"")</f>
        <v/>
      </c>
      <c r="L449" s="28"/>
      <c r="M449" s="28" t="str">
        <f t="shared" si="23"/>
        <v/>
      </c>
      <c r="Q449" s="28"/>
      <c r="R449" s="28"/>
      <c r="S449" s="28"/>
      <c r="T449" s="28"/>
      <c r="V449" s="1">
        <f t="shared" si="24"/>
        <v>0</v>
      </c>
    </row>
    <row r="450" spans="5:22" outlineLevel="1" x14ac:dyDescent="0.45">
      <c r="E450" s="28"/>
      <c r="F450" s="28" t="str" cm="1">
        <f t="array" ref="F450">IFERROR(TRIM(_xlfn.TEXTSPLIT(_xlfn.XLOOKUP(E450,techniques!$A$2:$A$608,techniques!$B$2:$B$608),":")),"")</f>
        <v/>
      </c>
      <c r="G450" s="28"/>
      <c r="H450" s="28" t="str">
        <f t="shared" si="22"/>
        <v/>
      </c>
      <c r="J450" s="28"/>
      <c r="K450" s="28" t="str" cm="1">
        <f t="array" ref="K450">IFERROR(TRIM(_xlfn.TEXTSPLIT(_xlfn.XLOOKUP(J450,techniques!$A$2:$A$608,techniques!$B$2:$B$608),":")),"")</f>
        <v/>
      </c>
      <c r="L450" s="28"/>
      <c r="M450" s="28" t="str">
        <f t="shared" si="23"/>
        <v/>
      </c>
      <c r="Q450" s="28"/>
      <c r="R450" s="28"/>
      <c r="S450" s="28"/>
      <c r="T450" s="28"/>
      <c r="V450" s="1">
        <f t="shared" si="24"/>
        <v>0</v>
      </c>
    </row>
    <row r="451" spans="5:22" outlineLevel="1" x14ac:dyDescent="0.45">
      <c r="E451" s="28"/>
      <c r="F451" s="28" t="str" cm="1">
        <f t="array" ref="F451">IFERROR(TRIM(_xlfn.TEXTSPLIT(_xlfn.XLOOKUP(E451,techniques!$A$2:$A$608,techniques!$B$2:$B$608),":")),"")</f>
        <v/>
      </c>
      <c r="G451" s="28"/>
      <c r="H451" s="28" t="str">
        <f t="shared" si="22"/>
        <v/>
      </c>
      <c r="J451" s="28"/>
      <c r="K451" s="28" t="str" cm="1">
        <f t="array" ref="K451">IFERROR(TRIM(_xlfn.TEXTSPLIT(_xlfn.XLOOKUP(J451,techniques!$A$2:$A$608,techniques!$B$2:$B$608),":")),"")</f>
        <v/>
      </c>
      <c r="L451" s="28"/>
      <c r="M451" s="28" t="str">
        <f t="shared" si="23"/>
        <v/>
      </c>
      <c r="Q451" s="28"/>
      <c r="R451" s="28"/>
      <c r="S451" s="28"/>
      <c r="T451" s="28"/>
      <c r="V451" s="1">
        <f t="shared" si="24"/>
        <v>0</v>
      </c>
    </row>
    <row r="452" spans="5:22" outlineLevel="1" x14ac:dyDescent="0.45">
      <c r="E452" s="28"/>
      <c r="F452" s="28" t="str" cm="1">
        <f t="array" ref="F452">IFERROR(TRIM(_xlfn.TEXTSPLIT(_xlfn.XLOOKUP(E452,techniques!$A$2:$A$608,techniques!$B$2:$B$608),":")),"")</f>
        <v/>
      </c>
      <c r="G452" s="28"/>
      <c r="H452" s="28" t="str">
        <f t="shared" si="22"/>
        <v/>
      </c>
      <c r="J452" s="28"/>
      <c r="K452" s="28" t="str" cm="1">
        <f t="array" ref="K452">IFERROR(TRIM(_xlfn.TEXTSPLIT(_xlfn.XLOOKUP(J452,techniques!$A$2:$A$608,techniques!$B$2:$B$608),":")),"")</f>
        <v/>
      </c>
      <c r="L452" s="28"/>
      <c r="M452" s="28" t="str">
        <f t="shared" si="23"/>
        <v/>
      </c>
      <c r="Q452" s="28"/>
      <c r="R452" s="28"/>
      <c r="S452" s="28"/>
      <c r="T452" s="28"/>
      <c r="V452" s="1">
        <f t="shared" si="24"/>
        <v>0</v>
      </c>
    </row>
    <row r="453" spans="5:22" outlineLevel="1" x14ac:dyDescent="0.45">
      <c r="E453" s="28"/>
      <c r="F453" s="28" t="str" cm="1">
        <f t="array" ref="F453">IFERROR(TRIM(_xlfn.TEXTSPLIT(_xlfn.XLOOKUP(E453,techniques!$A$2:$A$608,techniques!$B$2:$B$608),":")),"")</f>
        <v/>
      </c>
      <c r="G453" s="28"/>
      <c r="H453" s="28" t="str">
        <f t="shared" si="22"/>
        <v/>
      </c>
      <c r="J453" s="28"/>
      <c r="K453" s="28" t="str" cm="1">
        <f t="array" ref="K453">IFERROR(TRIM(_xlfn.TEXTSPLIT(_xlfn.XLOOKUP(J453,techniques!$A$2:$A$608,techniques!$B$2:$B$608),":")),"")</f>
        <v/>
      </c>
      <c r="L453" s="28"/>
      <c r="M453" s="28" t="str">
        <f t="shared" si="23"/>
        <v/>
      </c>
      <c r="Q453" s="28"/>
      <c r="R453" s="28"/>
      <c r="S453" s="28"/>
      <c r="T453" s="28"/>
      <c r="V453" s="1">
        <f t="shared" si="24"/>
        <v>0</v>
      </c>
    </row>
    <row r="454" spans="5:22" outlineLevel="1" x14ac:dyDescent="0.45">
      <c r="E454" s="28"/>
      <c r="F454" s="28" t="str" cm="1">
        <f t="array" ref="F454">IFERROR(TRIM(_xlfn.TEXTSPLIT(_xlfn.XLOOKUP(E454,techniques!$A$2:$A$608,techniques!$B$2:$B$608),":")),"")</f>
        <v/>
      </c>
      <c r="G454" s="28"/>
      <c r="H454" s="28" t="str">
        <f t="shared" si="22"/>
        <v/>
      </c>
      <c r="J454" s="28"/>
      <c r="K454" s="28" t="str" cm="1">
        <f t="array" ref="K454">IFERROR(TRIM(_xlfn.TEXTSPLIT(_xlfn.XLOOKUP(J454,techniques!$A$2:$A$608,techniques!$B$2:$B$608),":")),"")</f>
        <v/>
      </c>
      <c r="L454" s="28"/>
      <c r="M454" s="28" t="str">
        <f t="shared" si="23"/>
        <v/>
      </c>
      <c r="Q454" s="28"/>
      <c r="R454" s="28"/>
      <c r="S454" s="28"/>
      <c r="T454" s="28"/>
      <c r="V454" s="1">
        <f t="shared" si="24"/>
        <v>0</v>
      </c>
    </row>
    <row r="455" spans="5:22" outlineLevel="1" x14ac:dyDescent="0.45">
      <c r="E455" s="28"/>
      <c r="F455" s="28" t="str" cm="1">
        <f t="array" ref="F455">IFERROR(TRIM(_xlfn.TEXTSPLIT(_xlfn.XLOOKUP(E455,techniques!$A$2:$A$608,techniques!$B$2:$B$608),":")),"")</f>
        <v/>
      </c>
      <c r="G455" s="28"/>
      <c r="H455" s="28" t="str">
        <f t="shared" si="22"/>
        <v/>
      </c>
      <c r="J455" s="28"/>
      <c r="K455" s="28" t="str" cm="1">
        <f t="array" ref="K455">IFERROR(TRIM(_xlfn.TEXTSPLIT(_xlfn.XLOOKUP(J455,techniques!$A$2:$A$608,techniques!$B$2:$B$608),":")),"")</f>
        <v/>
      </c>
      <c r="L455" s="28"/>
      <c r="M455" s="28" t="str">
        <f t="shared" si="23"/>
        <v/>
      </c>
      <c r="Q455" s="28"/>
      <c r="R455" s="28"/>
      <c r="S455" s="28"/>
      <c r="T455" s="28"/>
      <c r="V455" s="1">
        <f t="shared" si="24"/>
        <v>0</v>
      </c>
    </row>
    <row r="456" spans="5:22" outlineLevel="1" x14ac:dyDescent="0.45">
      <c r="E456" s="28"/>
      <c r="F456" s="28" t="str" cm="1">
        <f t="array" ref="F456">IFERROR(TRIM(_xlfn.TEXTSPLIT(_xlfn.XLOOKUP(E456,techniques!$A$2:$A$608,techniques!$B$2:$B$608),":")),"")</f>
        <v/>
      </c>
      <c r="G456" s="28"/>
      <c r="H456" s="28" t="str">
        <f t="shared" si="22"/>
        <v/>
      </c>
      <c r="J456" s="28"/>
      <c r="K456" s="28" t="str" cm="1">
        <f t="array" ref="K456">IFERROR(TRIM(_xlfn.TEXTSPLIT(_xlfn.XLOOKUP(J456,techniques!$A$2:$A$608,techniques!$B$2:$B$608),":")),"")</f>
        <v/>
      </c>
      <c r="L456" s="28"/>
      <c r="M456" s="28" t="str">
        <f t="shared" si="23"/>
        <v/>
      </c>
      <c r="Q456" s="28"/>
      <c r="R456" s="28"/>
      <c r="S456" s="28"/>
      <c r="T456" s="28"/>
      <c r="V456" s="1">
        <f t="shared" si="24"/>
        <v>0</v>
      </c>
    </row>
    <row r="457" spans="5:22" outlineLevel="1" x14ac:dyDescent="0.45">
      <c r="E457" s="28"/>
      <c r="F457" s="28" t="str" cm="1">
        <f t="array" ref="F457">IFERROR(TRIM(_xlfn.TEXTSPLIT(_xlfn.XLOOKUP(E457,techniques!$A$2:$A$608,techniques!$B$2:$B$608),":")),"")</f>
        <v/>
      </c>
      <c r="G457" s="28"/>
      <c r="H457" s="28" t="str">
        <f t="shared" si="22"/>
        <v/>
      </c>
      <c r="J457" s="28"/>
      <c r="K457" s="28" t="str" cm="1">
        <f t="array" ref="K457">IFERROR(TRIM(_xlfn.TEXTSPLIT(_xlfn.XLOOKUP(J457,techniques!$A$2:$A$608,techniques!$B$2:$B$608),":")),"")</f>
        <v/>
      </c>
      <c r="L457" s="28"/>
      <c r="M457" s="28" t="str">
        <f t="shared" si="23"/>
        <v/>
      </c>
      <c r="Q457" s="28"/>
      <c r="R457" s="28"/>
      <c r="S457" s="28"/>
      <c r="T457" s="28"/>
      <c r="V457" s="1">
        <f t="shared" si="24"/>
        <v>0</v>
      </c>
    </row>
    <row r="458" spans="5:22" outlineLevel="1" x14ac:dyDescent="0.45">
      <c r="E458" s="28"/>
      <c r="F458" s="28" t="str" cm="1">
        <f t="array" ref="F458">IFERROR(TRIM(_xlfn.TEXTSPLIT(_xlfn.XLOOKUP(E458,techniques!$A$2:$A$608,techniques!$B$2:$B$608),":")),"")</f>
        <v/>
      </c>
      <c r="G458" s="28"/>
      <c r="H458" s="28" t="str">
        <f t="shared" si="22"/>
        <v/>
      </c>
      <c r="J458" s="28"/>
      <c r="K458" s="28" t="str" cm="1">
        <f t="array" ref="K458">IFERROR(TRIM(_xlfn.TEXTSPLIT(_xlfn.XLOOKUP(J458,techniques!$A$2:$A$608,techniques!$B$2:$B$608),":")),"")</f>
        <v/>
      </c>
      <c r="L458" s="28"/>
      <c r="M458" s="28" t="str">
        <f t="shared" si="23"/>
        <v/>
      </c>
      <c r="Q458" s="28"/>
      <c r="R458" s="28"/>
      <c r="S458" s="28"/>
      <c r="T458" s="28"/>
      <c r="V458" s="1">
        <f t="shared" si="24"/>
        <v>0</v>
      </c>
    </row>
    <row r="459" spans="5:22" outlineLevel="1" x14ac:dyDescent="0.45">
      <c r="E459" s="28"/>
      <c r="F459" s="28" t="str" cm="1">
        <f t="array" ref="F459">IFERROR(TRIM(_xlfn.TEXTSPLIT(_xlfn.XLOOKUP(E459,techniques!$A$2:$A$608,techniques!$B$2:$B$608),":")),"")</f>
        <v/>
      </c>
      <c r="G459" s="28"/>
      <c r="H459" s="28" t="str">
        <f t="shared" si="22"/>
        <v/>
      </c>
      <c r="J459" s="28"/>
      <c r="K459" s="28" t="str" cm="1">
        <f t="array" ref="K459">IFERROR(TRIM(_xlfn.TEXTSPLIT(_xlfn.XLOOKUP(J459,techniques!$A$2:$A$608,techniques!$B$2:$B$608),":")),"")</f>
        <v/>
      </c>
      <c r="L459" s="28"/>
      <c r="M459" s="28" t="str">
        <f t="shared" si="23"/>
        <v/>
      </c>
      <c r="Q459" s="28"/>
      <c r="R459" s="28"/>
      <c r="S459" s="28"/>
      <c r="T459" s="28"/>
      <c r="V459" s="1">
        <f t="shared" si="24"/>
        <v>0</v>
      </c>
    </row>
    <row r="460" spans="5:22" outlineLevel="1" x14ac:dyDescent="0.45">
      <c r="E460" s="28"/>
      <c r="F460" s="28" t="str" cm="1">
        <f t="array" ref="F460">IFERROR(TRIM(_xlfn.TEXTSPLIT(_xlfn.XLOOKUP(E460,techniques!$A$2:$A$608,techniques!$B$2:$B$608),":")),"")</f>
        <v/>
      </c>
      <c r="G460" s="28"/>
      <c r="H460" s="28" t="str">
        <f t="shared" si="22"/>
        <v/>
      </c>
      <c r="J460" s="28"/>
      <c r="K460" s="28" t="str" cm="1">
        <f t="array" ref="K460">IFERROR(TRIM(_xlfn.TEXTSPLIT(_xlfn.XLOOKUP(J460,techniques!$A$2:$A$608,techniques!$B$2:$B$608),":")),"")</f>
        <v/>
      </c>
      <c r="L460" s="28"/>
      <c r="M460" s="28" t="str">
        <f t="shared" si="23"/>
        <v/>
      </c>
      <c r="Q460" s="28"/>
      <c r="R460" s="28"/>
      <c r="S460" s="28"/>
      <c r="T460" s="28"/>
      <c r="V460" s="1">
        <f t="shared" si="24"/>
        <v>0</v>
      </c>
    </row>
    <row r="461" spans="5:22" outlineLevel="1" x14ac:dyDescent="0.45">
      <c r="E461" s="28"/>
      <c r="F461" s="28" t="str" cm="1">
        <f t="array" ref="F461">IFERROR(TRIM(_xlfn.TEXTSPLIT(_xlfn.XLOOKUP(E461,techniques!$A$2:$A$608,techniques!$B$2:$B$608),":")),"")</f>
        <v/>
      </c>
      <c r="G461" s="28"/>
      <c r="H461" s="28" t="str">
        <f t="shared" si="22"/>
        <v/>
      </c>
      <c r="J461" s="28"/>
      <c r="K461" s="28" t="str" cm="1">
        <f t="array" ref="K461">IFERROR(TRIM(_xlfn.TEXTSPLIT(_xlfn.XLOOKUP(J461,techniques!$A$2:$A$608,techniques!$B$2:$B$608),":")),"")</f>
        <v/>
      </c>
      <c r="L461" s="28"/>
      <c r="M461" s="28" t="str">
        <f t="shared" si="23"/>
        <v/>
      </c>
      <c r="Q461" s="28"/>
      <c r="R461" s="28"/>
      <c r="S461" s="28"/>
      <c r="T461" s="28"/>
      <c r="V461" s="1">
        <f t="shared" si="24"/>
        <v>0</v>
      </c>
    </row>
    <row r="462" spans="5:22" outlineLevel="1" x14ac:dyDescent="0.45">
      <c r="E462" s="28"/>
      <c r="F462" s="28" t="str" cm="1">
        <f t="array" ref="F462">IFERROR(TRIM(_xlfn.TEXTSPLIT(_xlfn.XLOOKUP(E462,techniques!$A$2:$A$608,techniques!$B$2:$B$608),":")),"")</f>
        <v/>
      </c>
      <c r="G462" s="28"/>
      <c r="H462" s="28" t="str">
        <f t="shared" si="22"/>
        <v/>
      </c>
      <c r="J462" s="28"/>
      <c r="K462" s="28" t="str" cm="1">
        <f t="array" ref="K462">IFERROR(TRIM(_xlfn.TEXTSPLIT(_xlfn.XLOOKUP(J462,techniques!$A$2:$A$608,techniques!$B$2:$B$608),":")),"")</f>
        <v/>
      </c>
      <c r="L462" s="28"/>
      <c r="M462" s="28" t="str">
        <f t="shared" si="23"/>
        <v/>
      </c>
      <c r="Q462" s="28"/>
      <c r="R462" s="28"/>
      <c r="S462" s="28"/>
      <c r="T462" s="28"/>
      <c r="V462" s="1">
        <f t="shared" si="24"/>
        <v>0</v>
      </c>
    </row>
    <row r="463" spans="5:22" outlineLevel="1" x14ac:dyDescent="0.45">
      <c r="E463" s="28"/>
      <c r="F463" s="28" t="str" cm="1">
        <f t="array" ref="F463">IFERROR(TRIM(_xlfn.TEXTSPLIT(_xlfn.XLOOKUP(E463,techniques!$A$2:$A$608,techniques!$B$2:$B$608),":")),"")</f>
        <v/>
      </c>
      <c r="G463" s="28"/>
      <c r="H463" s="28" t="str">
        <f t="shared" ref="H463:H526" si="25">IF(G463="",_xlfn.TEXTJOIN(": ",TRUE,E463,F463),_xlfn.TEXTJOIN(": ",TRUE,E463,G463))</f>
        <v/>
      </c>
      <c r="J463" s="28"/>
      <c r="K463" s="28" t="str" cm="1">
        <f t="array" ref="K463">IFERROR(TRIM(_xlfn.TEXTSPLIT(_xlfn.XLOOKUP(J463,techniques!$A$2:$A$608,techniques!$B$2:$B$608),":")),"")</f>
        <v/>
      </c>
      <c r="L463" s="28"/>
      <c r="M463" s="28" t="str">
        <f t="shared" ref="M463:M526" si="26">IF(L463="",_xlfn.TEXTJOIN(": ",TRUE,J463,K463),_xlfn.TEXTJOIN(": ",TRUE,J463,L463))</f>
        <v/>
      </c>
      <c r="Q463" s="28"/>
      <c r="R463" s="28"/>
      <c r="S463" s="28"/>
      <c r="T463" s="28"/>
      <c r="V463" s="1">
        <f t="shared" ref="V463:V526" si="27">IF(ISNA(MATCH(J463,E$14:E$1000,0)),J463,"")</f>
        <v>0</v>
      </c>
    </row>
    <row r="464" spans="5:22" outlineLevel="1" x14ac:dyDescent="0.45">
      <c r="E464" s="28"/>
      <c r="F464" s="28" t="str" cm="1">
        <f t="array" ref="F464">IFERROR(TRIM(_xlfn.TEXTSPLIT(_xlfn.XLOOKUP(E464,techniques!$A$2:$A$608,techniques!$B$2:$B$608),":")),"")</f>
        <v/>
      </c>
      <c r="G464" s="28"/>
      <c r="H464" s="28" t="str">
        <f t="shared" si="25"/>
        <v/>
      </c>
      <c r="J464" s="28"/>
      <c r="K464" s="28" t="str" cm="1">
        <f t="array" ref="K464">IFERROR(TRIM(_xlfn.TEXTSPLIT(_xlfn.XLOOKUP(J464,techniques!$A$2:$A$608,techniques!$B$2:$B$608),":")),"")</f>
        <v/>
      </c>
      <c r="L464" s="28"/>
      <c r="M464" s="28" t="str">
        <f t="shared" si="26"/>
        <v/>
      </c>
      <c r="Q464" s="28"/>
      <c r="R464" s="28"/>
      <c r="S464" s="28"/>
      <c r="T464" s="28"/>
      <c r="V464" s="1">
        <f t="shared" si="27"/>
        <v>0</v>
      </c>
    </row>
    <row r="465" spans="5:22" outlineLevel="1" x14ac:dyDescent="0.45">
      <c r="E465" s="28"/>
      <c r="F465" s="28" t="str" cm="1">
        <f t="array" ref="F465">IFERROR(TRIM(_xlfn.TEXTSPLIT(_xlfn.XLOOKUP(E465,techniques!$A$2:$A$608,techniques!$B$2:$B$608),":")),"")</f>
        <v/>
      </c>
      <c r="G465" s="28"/>
      <c r="H465" s="28" t="str">
        <f t="shared" si="25"/>
        <v/>
      </c>
      <c r="J465" s="28"/>
      <c r="K465" s="28" t="str" cm="1">
        <f t="array" ref="K465">IFERROR(TRIM(_xlfn.TEXTSPLIT(_xlfn.XLOOKUP(J465,techniques!$A$2:$A$608,techniques!$B$2:$B$608),":")),"")</f>
        <v/>
      </c>
      <c r="L465" s="28"/>
      <c r="M465" s="28" t="str">
        <f t="shared" si="26"/>
        <v/>
      </c>
      <c r="Q465" s="28"/>
      <c r="R465" s="28"/>
      <c r="S465" s="28"/>
      <c r="T465" s="28"/>
      <c r="V465" s="1">
        <f t="shared" si="27"/>
        <v>0</v>
      </c>
    </row>
    <row r="466" spans="5:22" outlineLevel="1" x14ac:dyDescent="0.45">
      <c r="E466" s="28"/>
      <c r="F466" s="28" t="str" cm="1">
        <f t="array" ref="F466">IFERROR(TRIM(_xlfn.TEXTSPLIT(_xlfn.XLOOKUP(E466,techniques!$A$2:$A$608,techniques!$B$2:$B$608),":")),"")</f>
        <v/>
      </c>
      <c r="G466" s="28"/>
      <c r="H466" s="28" t="str">
        <f t="shared" si="25"/>
        <v/>
      </c>
      <c r="J466" s="28"/>
      <c r="K466" s="28" t="str" cm="1">
        <f t="array" ref="K466">IFERROR(TRIM(_xlfn.TEXTSPLIT(_xlfn.XLOOKUP(J466,techniques!$A$2:$A$608,techniques!$B$2:$B$608),":")),"")</f>
        <v/>
      </c>
      <c r="L466" s="28"/>
      <c r="M466" s="28" t="str">
        <f t="shared" si="26"/>
        <v/>
      </c>
      <c r="Q466" s="28"/>
      <c r="R466" s="28"/>
      <c r="S466" s="28"/>
      <c r="T466" s="28"/>
      <c r="V466" s="1">
        <f t="shared" si="27"/>
        <v>0</v>
      </c>
    </row>
    <row r="467" spans="5:22" outlineLevel="1" x14ac:dyDescent="0.45">
      <c r="E467" s="28"/>
      <c r="F467" s="28" t="str" cm="1">
        <f t="array" ref="F467">IFERROR(TRIM(_xlfn.TEXTSPLIT(_xlfn.XLOOKUP(E467,techniques!$A$2:$A$608,techniques!$B$2:$B$608),":")),"")</f>
        <v/>
      </c>
      <c r="G467" s="28"/>
      <c r="H467" s="28" t="str">
        <f t="shared" si="25"/>
        <v/>
      </c>
      <c r="J467" s="28"/>
      <c r="K467" s="28" t="str" cm="1">
        <f t="array" ref="K467">IFERROR(TRIM(_xlfn.TEXTSPLIT(_xlfn.XLOOKUP(J467,techniques!$A$2:$A$608,techniques!$B$2:$B$608),":")),"")</f>
        <v/>
      </c>
      <c r="L467" s="28"/>
      <c r="M467" s="28" t="str">
        <f t="shared" si="26"/>
        <v/>
      </c>
      <c r="Q467" s="28"/>
      <c r="R467" s="28"/>
      <c r="S467" s="28"/>
      <c r="T467" s="28"/>
      <c r="V467" s="1">
        <f t="shared" si="27"/>
        <v>0</v>
      </c>
    </row>
    <row r="468" spans="5:22" outlineLevel="1" x14ac:dyDescent="0.45">
      <c r="E468" s="28"/>
      <c r="F468" s="28" t="str" cm="1">
        <f t="array" ref="F468">IFERROR(TRIM(_xlfn.TEXTSPLIT(_xlfn.XLOOKUP(E468,techniques!$A$2:$A$608,techniques!$B$2:$B$608),":")),"")</f>
        <v/>
      </c>
      <c r="G468" s="28"/>
      <c r="H468" s="28" t="str">
        <f t="shared" si="25"/>
        <v/>
      </c>
      <c r="J468" s="28"/>
      <c r="K468" s="28" t="str" cm="1">
        <f t="array" ref="K468">IFERROR(TRIM(_xlfn.TEXTSPLIT(_xlfn.XLOOKUP(J468,techniques!$A$2:$A$608,techniques!$B$2:$B$608),":")),"")</f>
        <v/>
      </c>
      <c r="L468" s="28"/>
      <c r="M468" s="28" t="str">
        <f t="shared" si="26"/>
        <v/>
      </c>
      <c r="Q468" s="28"/>
      <c r="R468" s="28"/>
      <c r="S468" s="28"/>
      <c r="T468" s="28"/>
      <c r="V468" s="1">
        <f t="shared" si="27"/>
        <v>0</v>
      </c>
    </row>
    <row r="469" spans="5:22" outlineLevel="1" x14ac:dyDescent="0.45">
      <c r="E469" s="28"/>
      <c r="F469" s="28" t="str" cm="1">
        <f t="array" ref="F469">IFERROR(TRIM(_xlfn.TEXTSPLIT(_xlfn.XLOOKUP(E469,techniques!$A$2:$A$608,techniques!$B$2:$B$608),":")),"")</f>
        <v/>
      </c>
      <c r="G469" s="28"/>
      <c r="H469" s="28" t="str">
        <f t="shared" si="25"/>
        <v/>
      </c>
      <c r="J469" s="28"/>
      <c r="K469" s="28" t="str" cm="1">
        <f t="array" ref="K469">IFERROR(TRIM(_xlfn.TEXTSPLIT(_xlfn.XLOOKUP(J469,techniques!$A$2:$A$608,techniques!$B$2:$B$608),":")),"")</f>
        <v/>
      </c>
      <c r="L469" s="28"/>
      <c r="M469" s="28" t="str">
        <f t="shared" si="26"/>
        <v/>
      </c>
      <c r="Q469" s="28"/>
      <c r="R469" s="28"/>
      <c r="S469" s="28"/>
      <c r="T469" s="28"/>
      <c r="V469" s="1">
        <f t="shared" si="27"/>
        <v>0</v>
      </c>
    </row>
    <row r="470" spans="5:22" outlineLevel="1" x14ac:dyDescent="0.45">
      <c r="E470" s="28"/>
      <c r="F470" s="28" t="str" cm="1">
        <f t="array" ref="F470">IFERROR(TRIM(_xlfn.TEXTSPLIT(_xlfn.XLOOKUP(E470,techniques!$A$2:$A$608,techniques!$B$2:$B$608),":")),"")</f>
        <v/>
      </c>
      <c r="G470" s="28"/>
      <c r="H470" s="28" t="str">
        <f t="shared" si="25"/>
        <v/>
      </c>
      <c r="J470" s="28"/>
      <c r="K470" s="28" t="str" cm="1">
        <f t="array" ref="K470">IFERROR(TRIM(_xlfn.TEXTSPLIT(_xlfn.XLOOKUP(J470,techniques!$A$2:$A$608,techniques!$B$2:$B$608),":")),"")</f>
        <v/>
      </c>
      <c r="L470" s="28"/>
      <c r="M470" s="28" t="str">
        <f t="shared" si="26"/>
        <v/>
      </c>
      <c r="Q470" s="28"/>
      <c r="R470" s="28"/>
      <c r="S470" s="28"/>
      <c r="T470" s="28"/>
      <c r="V470" s="1">
        <f t="shared" si="27"/>
        <v>0</v>
      </c>
    </row>
    <row r="471" spans="5:22" outlineLevel="1" x14ac:dyDescent="0.45">
      <c r="E471" s="28"/>
      <c r="F471" s="28" t="str" cm="1">
        <f t="array" ref="F471">IFERROR(TRIM(_xlfn.TEXTSPLIT(_xlfn.XLOOKUP(E471,techniques!$A$2:$A$608,techniques!$B$2:$B$608),":")),"")</f>
        <v/>
      </c>
      <c r="G471" s="28"/>
      <c r="H471" s="28" t="str">
        <f t="shared" si="25"/>
        <v/>
      </c>
      <c r="J471" s="28"/>
      <c r="K471" s="28" t="str" cm="1">
        <f t="array" ref="K471">IFERROR(TRIM(_xlfn.TEXTSPLIT(_xlfn.XLOOKUP(J471,techniques!$A$2:$A$608,techniques!$B$2:$B$608),":")),"")</f>
        <v/>
      </c>
      <c r="L471" s="28"/>
      <c r="M471" s="28" t="str">
        <f t="shared" si="26"/>
        <v/>
      </c>
      <c r="Q471" s="28"/>
      <c r="R471" s="28"/>
      <c r="S471" s="28"/>
      <c r="T471" s="28"/>
      <c r="V471" s="1">
        <f t="shared" si="27"/>
        <v>0</v>
      </c>
    </row>
    <row r="472" spans="5:22" outlineLevel="1" x14ac:dyDescent="0.45">
      <c r="E472" s="28"/>
      <c r="F472" s="28" t="str" cm="1">
        <f t="array" ref="F472">IFERROR(TRIM(_xlfn.TEXTSPLIT(_xlfn.XLOOKUP(E472,techniques!$A$2:$A$608,techniques!$B$2:$B$608),":")),"")</f>
        <v/>
      </c>
      <c r="G472" s="28"/>
      <c r="H472" s="28" t="str">
        <f t="shared" si="25"/>
        <v/>
      </c>
      <c r="J472" s="28"/>
      <c r="K472" s="28" t="str" cm="1">
        <f t="array" ref="K472">IFERROR(TRIM(_xlfn.TEXTSPLIT(_xlfn.XLOOKUP(J472,techniques!$A$2:$A$608,techniques!$B$2:$B$608),":")),"")</f>
        <v/>
      </c>
      <c r="L472" s="28"/>
      <c r="M472" s="28" t="str">
        <f t="shared" si="26"/>
        <v/>
      </c>
      <c r="Q472" s="28"/>
      <c r="R472" s="28"/>
      <c r="S472" s="28"/>
      <c r="T472" s="28"/>
      <c r="V472" s="1">
        <f t="shared" si="27"/>
        <v>0</v>
      </c>
    </row>
    <row r="473" spans="5:22" outlineLevel="1" x14ac:dyDescent="0.45">
      <c r="E473" s="28"/>
      <c r="F473" s="28" t="str" cm="1">
        <f t="array" ref="F473">IFERROR(TRIM(_xlfn.TEXTSPLIT(_xlfn.XLOOKUP(E473,techniques!$A$2:$A$608,techniques!$B$2:$B$608),":")),"")</f>
        <v/>
      </c>
      <c r="G473" s="28"/>
      <c r="H473" s="28" t="str">
        <f t="shared" si="25"/>
        <v/>
      </c>
      <c r="J473" s="28"/>
      <c r="K473" s="28" t="str" cm="1">
        <f t="array" ref="K473">IFERROR(TRIM(_xlfn.TEXTSPLIT(_xlfn.XLOOKUP(J473,techniques!$A$2:$A$608,techniques!$B$2:$B$608),":")),"")</f>
        <v/>
      </c>
      <c r="L473" s="28"/>
      <c r="M473" s="28" t="str">
        <f t="shared" si="26"/>
        <v/>
      </c>
      <c r="Q473" s="28"/>
      <c r="R473" s="28"/>
      <c r="S473" s="28"/>
      <c r="T473" s="28"/>
      <c r="V473" s="1">
        <f t="shared" si="27"/>
        <v>0</v>
      </c>
    </row>
    <row r="474" spans="5:22" outlineLevel="1" x14ac:dyDescent="0.45">
      <c r="E474" s="28"/>
      <c r="F474" s="28" t="str" cm="1">
        <f t="array" ref="F474">IFERROR(TRIM(_xlfn.TEXTSPLIT(_xlfn.XLOOKUP(E474,techniques!$A$2:$A$608,techniques!$B$2:$B$608),":")),"")</f>
        <v/>
      </c>
      <c r="G474" s="28"/>
      <c r="H474" s="28" t="str">
        <f t="shared" si="25"/>
        <v/>
      </c>
      <c r="J474" s="28"/>
      <c r="K474" s="28" t="str" cm="1">
        <f t="array" ref="K474">IFERROR(TRIM(_xlfn.TEXTSPLIT(_xlfn.XLOOKUP(J474,techniques!$A$2:$A$608,techniques!$B$2:$B$608),":")),"")</f>
        <v/>
      </c>
      <c r="L474" s="28"/>
      <c r="M474" s="28" t="str">
        <f t="shared" si="26"/>
        <v/>
      </c>
      <c r="Q474" s="28"/>
      <c r="R474" s="28"/>
      <c r="S474" s="28"/>
      <c r="T474" s="28"/>
      <c r="V474" s="1">
        <f t="shared" si="27"/>
        <v>0</v>
      </c>
    </row>
    <row r="475" spans="5:22" outlineLevel="1" x14ac:dyDescent="0.45">
      <c r="E475" s="28"/>
      <c r="F475" s="28" t="str" cm="1">
        <f t="array" ref="F475">IFERROR(TRIM(_xlfn.TEXTSPLIT(_xlfn.XLOOKUP(E475,techniques!$A$2:$A$608,techniques!$B$2:$B$608),":")),"")</f>
        <v/>
      </c>
      <c r="G475" s="28"/>
      <c r="H475" s="28" t="str">
        <f t="shared" si="25"/>
        <v/>
      </c>
      <c r="J475" s="28"/>
      <c r="K475" s="28" t="str" cm="1">
        <f t="array" ref="K475">IFERROR(TRIM(_xlfn.TEXTSPLIT(_xlfn.XLOOKUP(J475,techniques!$A$2:$A$608,techniques!$B$2:$B$608),":")),"")</f>
        <v/>
      </c>
      <c r="L475" s="28"/>
      <c r="M475" s="28" t="str">
        <f t="shared" si="26"/>
        <v/>
      </c>
      <c r="Q475" s="28"/>
      <c r="R475" s="28"/>
      <c r="S475" s="28"/>
      <c r="T475" s="28"/>
      <c r="V475" s="1">
        <f t="shared" si="27"/>
        <v>0</v>
      </c>
    </row>
    <row r="476" spans="5:22" outlineLevel="1" x14ac:dyDescent="0.45">
      <c r="E476" s="28"/>
      <c r="F476" s="28" t="str" cm="1">
        <f t="array" ref="F476">IFERROR(TRIM(_xlfn.TEXTSPLIT(_xlfn.XLOOKUP(E476,techniques!$A$2:$A$608,techniques!$B$2:$B$608),":")),"")</f>
        <v/>
      </c>
      <c r="G476" s="28"/>
      <c r="H476" s="28" t="str">
        <f t="shared" si="25"/>
        <v/>
      </c>
      <c r="J476" s="28"/>
      <c r="K476" s="28" t="str" cm="1">
        <f t="array" ref="K476">IFERROR(TRIM(_xlfn.TEXTSPLIT(_xlfn.XLOOKUP(J476,techniques!$A$2:$A$608,techniques!$B$2:$B$608),":")),"")</f>
        <v/>
      </c>
      <c r="L476" s="28"/>
      <c r="M476" s="28" t="str">
        <f t="shared" si="26"/>
        <v/>
      </c>
      <c r="Q476" s="28"/>
      <c r="R476" s="28"/>
      <c r="S476" s="28"/>
      <c r="T476" s="28"/>
      <c r="V476" s="1">
        <f t="shared" si="27"/>
        <v>0</v>
      </c>
    </row>
    <row r="477" spans="5:22" outlineLevel="1" x14ac:dyDescent="0.45">
      <c r="E477" s="28"/>
      <c r="F477" s="28" t="str" cm="1">
        <f t="array" ref="F477">IFERROR(TRIM(_xlfn.TEXTSPLIT(_xlfn.XLOOKUP(E477,techniques!$A$2:$A$608,techniques!$B$2:$B$608),":")),"")</f>
        <v/>
      </c>
      <c r="G477" s="28"/>
      <c r="H477" s="28" t="str">
        <f t="shared" si="25"/>
        <v/>
      </c>
      <c r="J477" s="28"/>
      <c r="K477" s="28" t="str" cm="1">
        <f t="array" ref="K477">IFERROR(TRIM(_xlfn.TEXTSPLIT(_xlfn.XLOOKUP(J477,techniques!$A$2:$A$608,techniques!$B$2:$B$608),":")),"")</f>
        <v/>
      </c>
      <c r="L477" s="28"/>
      <c r="M477" s="28" t="str">
        <f t="shared" si="26"/>
        <v/>
      </c>
      <c r="Q477" s="28"/>
      <c r="R477" s="28"/>
      <c r="S477" s="28"/>
      <c r="T477" s="28"/>
      <c r="V477" s="1">
        <f t="shared" si="27"/>
        <v>0</v>
      </c>
    </row>
    <row r="478" spans="5:22" outlineLevel="1" x14ac:dyDescent="0.45">
      <c r="E478" s="28"/>
      <c r="F478" s="28" t="str" cm="1">
        <f t="array" ref="F478">IFERROR(TRIM(_xlfn.TEXTSPLIT(_xlfn.XLOOKUP(E478,techniques!$A$2:$A$608,techniques!$B$2:$B$608),":")),"")</f>
        <v/>
      </c>
      <c r="G478" s="28"/>
      <c r="H478" s="28" t="str">
        <f t="shared" si="25"/>
        <v/>
      </c>
      <c r="J478" s="28"/>
      <c r="K478" s="28" t="str" cm="1">
        <f t="array" ref="K478">IFERROR(TRIM(_xlfn.TEXTSPLIT(_xlfn.XLOOKUP(J478,techniques!$A$2:$A$608,techniques!$B$2:$B$608),":")),"")</f>
        <v/>
      </c>
      <c r="L478" s="28"/>
      <c r="M478" s="28" t="str">
        <f t="shared" si="26"/>
        <v/>
      </c>
      <c r="Q478" s="28"/>
      <c r="R478" s="28"/>
      <c r="S478" s="28"/>
      <c r="T478" s="28"/>
      <c r="V478" s="1">
        <f t="shared" si="27"/>
        <v>0</v>
      </c>
    </row>
    <row r="479" spans="5:22" outlineLevel="1" x14ac:dyDescent="0.45">
      <c r="E479" s="28"/>
      <c r="F479" s="28" t="str" cm="1">
        <f t="array" ref="F479">IFERROR(TRIM(_xlfn.TEXTSPLIT(_xlfn.XLOOKUP(E479,techniques!$A$2:$A$608,techniques!$B$2:$B$608),":")),"")</f>
        <v/>
      </c>
      <c r="G479" s="28"/>
      <c r="H479" s="28" t="str">
        <f t="shared" si="25"/>
        <v/>
      </c>
      <c r="J479" s="28"/>
      <c r="K479" s="28" t="str" cm="1">
        <f t="array" ref="K479">IFERROR(TRIM(_xlfn.TEXTSPLIT(_xlfn.XLOOKUP(J479,techniques!$A$2:$A$608,techniques!$B$2:$B$608),":")),"")</f>
        <v/>
      </c>
      <c r="L479" s="28"/>
      <c r="M479" s="28" t="str">
        <f t="shared" si="26"/>
        <v/>
      </c>
      <c r="Q479" s="28"/>
      <c r="R479" s="28"/>
      <c r="S479" s="28"/>
      <c r="T479" s="28"/>
      <c r="V479" s="1">
        <f t="shared" si="27"/>
        <v>0</v>
      </c>
    </row>
    <row r="480" spans="5:22" outlineLevel="1" x14ac:dyDescent="0.45">
      <c r="E480" s="28"/>
      <c r="F480" s="28" t="str" cm="1">
        <f t="array" ref="F480">IFERROR(TRIM(_xlfn.TEXTSPLIT(_xlfn.XLOOKUP(E480,techniques!$A$2:$A$608,techniques!$B$2:$B$608),":")),"")</f>
        <v/>
      </c>
      <c r="G480" s="28"/>
      <c r="H480" s="28" t="str">
        <f t="shared" si="25"/>
        <v/>
      </c>
      <c r="J480" s="28"/>
      <c r="K480" s="28" t="str" cm="1">
        <f t="array" ref="K480">IFERROR(TRIM(_xlfn.TEXTSPLIT(_xlfn.XLOOKUP(J480,techniques!$A$2:$A$608,techniques!$B$2:$B$608),":")),"")</f>
        <v/>
      </c>
      <c r="L480" s="28"/>
      <c r="M480" s="28" t="str">
        <f t="shared" si="26"/>
        <v/>
      </c>
      <c r="Q480" s="28"/>
      <c r="R480" s="28"/>
      <c r="S480" s="28"/>
      <c r="T480" s="28"/>
      <c r="V480" s="1">
        <f t="shared" si="27"/>
        <v>0</v>
      </c>
    </row>
    <row r="481" spans="5:22" outlineLevel="1" x14ac:dyDescent="0.45">
      <c r="E481" s="28"/>
      <c r="F481" s="28" t="str" cm="1">
        <f t="array" ref="F481">IFERROR(TRIM(_xlfn.TEXTSPLIT(_xlfn.XLOOKUP(E481,techniques!$A$2:$A$608,techniques!$B$2:$B$608),":")),"")</f>
        <v/>
      </c>
      <c r="G481" s="28"/>
      <c r="H481" s="28" t="str">
        <f t="shared" si="25"/>
        <v/>
      </c>
      <c r="J481" s="28"/>
      <c r="K481" s="28" t="str" cm="1">
        <f t="array" ref="K481">IFERROR(TRIM(_xlfn.TEXTSPLIT(_xlfn.XLOOKUP(J481,techniques!$A$2:$A$608,techniques!$B$2:$B$608),":")),"")</f>
        <v/>
      </c>
      <c r="L481" s="28"/>
      <c r="M481" s="28" t="str">
        <f t="shared" si="26"/>
        <v/>
      </c>
      <c r="Q481" s="28"/>
      <c r="R481" s="28"/>
      <c r="S481" s="28"/>
      <c r="T481" s="28"/>
      <c r="V481" s="1">
        <f t="shared" si="27"/>
        <v>0</v>
      </c>
    </row>
    <row r="482" spans="5:22" outlineLevel="1" x14ac:dyDescent="0.45">
      <c r="E482" s="28"/>
      <c r="F482" s="28" t="str" cm="1">
        <f t="array" ref="F482">IFERROR(TRIM(_xlfn.TEXTSPLIT(_xlfn.XLOOKUP(E482,techniques!$A$2:$A$608,techniques!$B$2:$B$608),":")),"")</f>
        <v/>
      </c>
      <c r="G482" s="28"/>
      <c r="H482" s="28" t="str">
        <f t="shared" si="25"/>
        <v/>
      </c>
      <c r="J482" s="28"/>
      <c r="K482" s="28" t="str" cm="1">
        <f t="array" ref="K482">IFERROR(TRIM(_xlfn.TEXTSPLIT(_xlfn.XLOOKUP(J482,techniques!$A$2:$A$608,techniques!$B$2:$B$608),":")),"")</f>
        <v/>
      </c>
      <c r="L482" s="28"/>
      <c r="M482" s="28" t="str">
        <f t="shared" si="26"/>
        <v/>
      </c>
      <c r="Q482" s="28"/>
      <c r="R482" s="28"/>
      <c r="S482" s="28"/>
      <c r="T482" s="28"/>
      <c r="V482" s="1">
        <f t="shared" si="27"/>
        <v>0</v>
      </c>
    </row>
    <row r="483" spans="5:22" outlineLevel="1" x14ac:dyDescent="0.45">
      <c r="E483" s="28"/>
      <c r="F483" s="28" t="str" cm="1">
        <f t="array" ref="F483">IFERROR(TRIM(_xlfn.TEXTSPLIT(_xlfn.XLOOKUP(E483,techniques!$A$2:$A$608,techniques!$B$2:$B$608),":")),"")</f>
        <v/>
      </c>
      <c r="G483" s="28"/>
      <c r="H483" s="28" t="str">
        <f t="shared" si="25"/>
        <v/>
      </c>
      <c r="J483" s="28"/>
      <c r="K483" s="28" t="str" cm="1">
        <f t="array" ref="K483">IFERROR(TRIM(_xlfn.TEXTSPLIT(_xlfn.XLOOKUP(J483,techniques!$A$2:$A$608,techniques!$B$2:$B$608),":")),"")</f>
        <v/>
      </c>
      <c r="L483" s="28"/>
      <c r="M483" s="28" t="str">
        <f t="shared" si="26"/>
        <v/>
      </c>
      <c r="Q483" s="28"/>
      <c r="R483" s="28"/>
      <c r="S483" s="28"/>
      <c r="T483" s="28"/>
      <c r="V483" s="1">
        <f t="shared" si="27"/>
        <v>0</v>
      </c>
    </row>
    <row r="484" spans="5:22" outlineLevel="1" x14ac:dyDescent="0.45">
      <c r="E484" s="28"/>
      <c r="F484" s="28" t="str" cm="1">
        <f t="array" ref="F484">IFERROR(TRIM(_xlfn.TEXTSPLIT(_xlfn.XLOOKUP(E484,techniques!$A$2:$A$608,techniques!$B$2:$B$608),":")),"")</f>
        <v/>
      </c>
      <c r="G484" s="28"/>
      <c r="H484" s="28" t="str">
        <f t="shared" si="25"/>
        <v/>
      </c>
      <c r="J484" s="28"/>
      <c r="K484" s="28" t="str" cm="1">
        <f t="array" ref="K484">IFERROR(TRIM(_xlfn.TEXTSPLIT(_xlfn.XLOOKUP(J484,techniques!$A$2:$A$608,techniques!$B$2:$B$608),":")),"")</f>
        <v/>
      </c>
      <c r="L484" s="28"/>
      <c r="M484" s="28" t="str">
        <f t="shared" si="26"/>
        <v/>
      </c>
      <c r="Q484" s="28"/>
      <c r="R484" s="28"/>
      <c r="S484" s="28"/>
      <c r="T484" s="28"/>
      <c r="V484" s="1">
        <f t="shared" si="27"/>
        <v>0</v>
      </c>
    </row>
    <row r="485" spans="5:22" outlineLevel="1" x14ac:dyDescent="0.45">
      <c r="E485" s="28"/>
      <c r="F485" s="28" t="str" cm="1">
        <f t="array" ref="F485">IFERROR(TRIM(_xlfn.TEXTSPLIT(_xlfn.XLOOKUP(E485,techniques!$A$2:$A$608,techniques!$B$2:$B$608),":")),"")</f>
        <v/>
      </c>
      <c r="G485" s="28"/>
      <c r="H485" s="28" t="str">
        <f t="shared" si="25"/>
        <v/>
      </c>
      <c r="J485" s="28"/>
      <c r="K485" s="28" t="str" cm="1">
        <f t="array" ref="K485">IFERROR(TRIM(_xlfn.TEXTSPLIT(_xlfn.XLOOKUP(J485,techniques!$A$2:$A$608,techniques!$B$2:$B$608),":")),"")</f>
        <v/>
      </c>
      <c r="L485" s="28"/>
      <c r="M485" s="28" t="str">
        <f t="shared" si="26"/>
        <v/>
      </c>
      <c r="Q485" s="28"/>
      <c r="R485" s="28"/>
      <c r="S485" s="28"/>
      <c r="T485" s="28"/>
      <c r="V485" s="1">
        <f t="shared" si="27"/>
        <v>0</v>
      </c>
    </row>
    <row r="486" spans="5:22" outlineLevel="1" x14ac:dyDescent="0.45">
      <c r="E486" s="28"/>
      <c r="F486" s="28" t="str" cm="1">
        <f t="array" ref="F486">IFERROR(TRIM(_xlfn.TEXTSPLIT(_xlfn.XLOOKUP(E486,techniques!$A$2:$A$608,techniques!$B$2:$B$608),":")),"")</f>
        <v/>
      </c>
      <c r="G486" s="28"/>
      <c r="H486" s="28" t="str">
        <f t="shared" si="25"/>
        <v/>
      </c>
      <c r="J486" s="28"/>
      <c r="K486" s="28" t="str" cm="1">
        <f t="array" ref="K486">IFERROR(TRIM(_xlfn.TEXTSPLIT(_xlfn.XLOOKUP(J486,techniques!$A$2:$A$608,techniques!$B$2:$B$608),":")),"")</f>
        <v/>
      </c>
      <c r="L486" s="28"/>
      <c r="M486" s="28" t="str">
        <f t="shared" si="26"/>
        <v/>
      </c>
      <c r="Q486" s="28"/>
      <c r="R486" s="28"/>
      <c r="S486" s="28"/>
      <c r="T486" s="28"/>
      <c r="V486" s="1">
        <f t="shared" si="27"/>
        <v>0</v>
      </c>
    </row>
    <row r="487" spans="5:22" outlineLevel="1" x14ac:dyDescent="0.45">
      <c r="E487" s="28"/>
      <c r="F487" s="28" t="str" cm="1">
        <f t="array" ref="F487">IFERROR(TRIM(_xlfn.TEXTSPLIT(_xlfn.XLOOKUP(E487,techniques!$A$2:$A$608,techniques!$B$2:$B$608),":")),"")</f>
        <v/>
      </c>
      <c r="G487" s="28"/>
      <c r="H487" s="28" t="str">
        <f t="shared" si="25"/>
        <v/>
      </c>
      <c r="J487" s="28"/>
      <c r="K487" s="28" t="str" cm="1">
        <f t="array" ref="K487">IFERROR(TRIM(_xlfn.TEXTSPLIT(_xlfn.XLOOKUP(J487,techniques!$A$2:$A$608,techniques!$B$2:$B$608),":")),"")</f>
        <v/>
      </c>
      <c r="L487" s="28"/>
      <c r="M487" s="28" t="str">
        <f t="shared" si="26"/>
        <v/>
      </c>
      <c r="Q487" s="28"/>
      <c r="R487" s="28"/>
      <c r="S487" s="28"/>
      <c r="T487" s="28"/>
      <c r="V487" s="1">
        <f t="shared" si="27"/>
        <v>0</v>
      </c>
    </row>
    <row r="488" spans="5:22" outlineLevel="1" x14ac:dyDescent="0.45">
      <c r="E488" s="28"/>
      <c r="F488" s="28" t="str" cm="1">
        <f t="array" ref="F488">IFERROR(TRIM(_xlfn.TEXTSPLIT(_xlfn.XLOOKUP(E488,techniques!$A$2:$A$608,techniques!$B$2:$B$608),":")),"")</f>
        <v/>
      </c>
      <c r="G488" s="28"/>
      <c r="H488" s="28" t="str">
        <f t="shared" si="25"/>
        <v/>
      </c>
      <c r="J488" s="28"/>
      <c r="K488" s="28" t="str" cm="1">
        <f t="array" ref="K488">IFERROR(TRIM(_xlfn.TEXTSPLIT(_xlfn.XLOOKUP(J488,techniques!$A$2:$A$608,techniques!$B$2:$B$608),":")),"")</f>
        <v/>
      </c>
      <c r="L488" s="28"/>
      <c r="M488" s="28" t="str">
        <f t="shared" si="26"/>
        <v/>
      </c>
      <c r="Q488" s="28"/>
      <c r="R488" s="28"/>
      <c r="S488" s="28"/>
      <c r="T488" s="28"/>
      <c r="V488" s="1">
        <f t="shared" si="27"/>
        <v>0</v>
      </c>
    </row>
    <row r="489" spans="5:22" outlineLevel="1" x14ac:dyDescent="0.45">
      <c r="E489" s="28"/>
      <c r="F489" s="28" t="str" cm="1">
        <f t="array" ref="F489">IFERROR(TRIM(_xlfn.TEXTSPLIT(_xlfn.XLOOKUP(E489,techniques!$A$2:$A$608,techniques!$B$2:$B$608),":")),"")</f>
        <v/>
      </c>
      <c r="G489" s="28"/>
      <c r="H489" s="28" t="str">
        <f t="shared" si="25"/>
        <v/>
      </c>
      <c r="J489" s="28"/>
      <c r="K489" s="28" t="str" cm="1">
        <f t="array" ref="K489">IFERROR(TRIM(_xlfn.TEXTSPLIT(_xlfn.XLOOKUP(J489,techniques!$A$2:$A$608,techniques!$B$2:$B$608),":")),"")</f>
        <v/>
      </c>
      <c r="L489" s="28"/>
      <c r="M489" s="28" t="str">
        <f t="shared" si="26"/>
        <v/>
      </c>
      <c r="Q489" s="28"/>
      <c r="R489" s="28"/>
      <c r="S489" s="28"/>
      <c r="T489" s="28"/>
      <c r="V489" s="1">
        <f t="shared" si="27"/>
        <v>0</v>
      </c>
    </row>
    <row r="490" spans="5:22" outlineLevel="1" x14ac:dyDescent="0.45">
      <c r="E490" s="28"/>
      <c r="F490" s="28" t="str" cm="1">
        <f t="array" ref="F490">IFERROR(TRIM(_xlfn.TEXTSPLIT(_xlfn.XLOOKUP(E490,techniques!$A$2:$A$608,techniques!$B$2:$B$608),":")),"")</f>
        <v/>
      </c>
      <c r="G490" s="28"/>
      <c r="H490" s="28" t="str">
        <f t="shared" si="25"/>
        <v/>
      </c>
      <c r="J490" s="28"/>
      <c r="K490" s="28" t="str" cm="1">
        <f t="array" ref="K490">IFERROR(TRIM(_xlfn.TEXTSPLIT(_xlfn.XLOOKUP(J490,techniques!$A$2:$A$608,techniques!$B$2:$B$608),":")),"")</f>
        <v/>
      </c>
      <c r="L490" s="28"/>
      <c r="M490" s="28" t="str">
        <f t="shared" si="26"/>
        <v/>
      </c>
      <c r="Q490" s="28"/>
      <c r="R490" s="28"/>
      <c r="S490" s="28"/>
      <c r="T490" s="28"/>
      <c r="V490" s="1">
        <f t="shared" si="27"/>
        <v>0</v>
      </c>
    </row>
    <row r="491" spans="5:22" outlineLevel="1" x14ac:dyDescent="0.45">
      <c r="E491" s="28"/>
      <c r="F491" s="28" t="str" cm="1">
        <f t="array" ref="F491">IFERROR(TRIM(_xlfn.TEXTSPLIT(_xlfn.XLOOKUP(E491,techniques!$A$2:$A$608,techniques!$B$2:$B$608),":")),"")</f>
        <v/>
      </c>
      <c r="G491" s="28"/>
      <c r="H491" s="28" t="str">
        <f t="shared" si="25"/>
        <v/>
      </c>
      <c r="J491" s="28"/>
      <c r="K491" s="28" t="str" cm="1">
        <f t="array" ref="K491">IFERROR(TRIM(_xlfn.TEXTSPLIT(_xlfn.XLOOKUP(J491,techniques!$A$2:$A$608,techniques!$B$2:$B$608),":")),"")</f>
        <v/>
      </c>
      <c r="L491" s="28"/>
      <c r="M491" s="28" t="str">
        <f t="shared" si="26"/>
        <v/>
      </c>
      <c r="Q491" s="28"/>
      <c r="R491" s="28"/>
      <c r="S491" s="28"/>
      <c r="T491" s="28"/>
      <c r="V491" s="1">
        <f t="shared" si="27"/>
        <v>0</v>
      </c>
    </row>
    <row r="492" spans="5:22" outlineLevel="1" x14ac:dyDescent="0.45">
      <c r="E492" s="28"/>
      <c r="F492" s="28" t="str" cm="1">
        <f t="array" ref="F492">IFERROR(TRIM(_xlfn.TEXTSPLIT(_xlfn.XLOOKUP(E492,techniques!$A$2:$A$608,techniques!$B$2:$B$608),":")),"")</f>
        <v/>
      </c>
      <c r="G492" s="28"/>
      <c r="H492" s="28" t="str">
        <f t="shared" si="25"/>
        <v/>
      </c>
      <c r="J492" s="28"/>
      <c r="K492" s="28" t="str" cm="1">
        <f t="array" ref="K492">IFERROR(TRIM(_xlfn.TEXTSPLIT(_xlfn.XLOOKUP(J492,techniques!$A$2:$A$608,techniques!$B$2:$B$608),":")),"")</f>
        <v/>
      </c>
      <c r="L492" s="28"/>
      <c r="M492" s="28" t="str">
        <f t="shared" si="26"/>
        <v/>
      </c>
      <c r="Q492" s="28"/>
      <c r="R492" s="28"/>
      <c r="S492" s="28"/>
      <c r="T492" s="28"/>
      <c r="V492" s="1">
        <f t="shared" si="27"/>
        <v>0</v>
      </c>
    </row>
    <row r="493" spans="5:22" outlineLevel="1" x14ac:dyDescent="0.45">
      <c r="E493" s="28"/>
      <c r="F493" s="28" t="str" cm="1">
        <f t="array" ref="F493">IFERROR(TRIM(_xlfn.TEXTSPLIT(_xlfn.XLOOKUP(E493,techniques!$A$2:$A$608,techniques!$B$2:$B$608),":")),"")</f>
        <v/>
      </c>
      <c r="G493" s="28"/>
      <c r="H493" s="28" t="str">
        <f t="shared" si="25"/>
        <v/>
      </c>
      <c r="J493" s="28"/>
      <c r="K493" s="28" t="str" cm="1">
        <f t="array" ref="K493">IFERROR(TRIM(_xlfn.TEXTSPLIT(_xlfn.XLOOKUP(J493,techniques!$A$2:$A$608,techniques!$B$2:$B$608),":")),"")</f>
        <v/>
      </c>
      <c r="L493" s="28"/>
      <c r="M493" s="28" t="str">
        <f t="shared" si="26"/>
        <v/>
      </c>
      <c r="Q493" s="28"/>
      <c r="R493" s="28"/>
      <c r="S493" s="28"/>
      <c r="T493" s="28"/>
      <c r="V493" s="1">
        <f t="shared" si="27"/>
        <v>0</v>
      </c>
    </row>
    <row r="494" spans="5:22" outlineLevel="1" x14ac:dyDescent="0.45">
      <c r="E494" s="28"/>
      <c r="F494" s="28" t="str" cm="1">
        <f t="array" ref="F494">IFERROR(TRIM(_xlfn.TEXTSPLIT(_xlfn.XLOOKUP(E494,techniques!$A$2:$A$608,techniques!$B$2:$B$608),":")),"")</f>
        <v/>
      </c>
      <c r="G494" s="28"/>
      <c r="H494" s="28" t="str">
        <f t="shared" si="25"/>
        <v/>
      </c>
      <c r="J494" s="28"/>
      <c r="K494" s="28" t="str" cm="1">
        <f t="array" ref="K494">IFERROR(TRIM(_xlfn.TEXTSPLIT(_xlfn.XLOOKUP(J494,techniques!$A$2:$A$608,techniques!$B$2:$B$608),":")),"")</f>
        <v/>
      </c>
      <c r="L494" s="28"/>
      <c r="M494" s="28" t="str">
        <f t="shared" si="26"/>
        <v/>
      </c>
      <c r="Q494" s="28"/>
      <c r="R494" s="28"/>
      <c r="S494" s="28"/>
      <c r="T494" s="28"/>
      <c r="V494" s="1">
        <f t="shared" si="27"/>
        <v>0</v>
      </c>
    </row>
    <row r="495" spans="5:22" outlineLevel="1" x14ac:dyDescent="0.45">
      <c r="E495" s="28"/>
      <c r="F495" s="28" t="str" cm="1">
        <f t="array" ref="F495">IFERROR(TRIM(_xlfn.TEXTSPLIT(_xlfn.XLOOKUP(E495,techniques!$A$2:$A$608,techniques!$B$2:$B$608),":")),"")</f>
        <v/>
      </c>
      <c r="G495" s="28"/>
      <c r="H495" s="28" t="str">
        <f t="shared" si="25"/>
        <v/>
      </c>
      <c r="J495" s="28"/>
      <c r="K495" s="28" t="str" cm="1">
        <f t="array" ref="K495">IFERROR(TRIM(_xlfn.TEXTSPLIT(_xlfn.XLOOKUP(J495,techniques!$A$2:$A$608,techniques!$B$2:$B$608),":")),"")</f>
        <v/>
      </c>
      <c r="L495" s="28"/>
      <c r="M495" s="28" t="str">
        <f t="shared" si="26"/>
        <v/>
      </c>
      <c r="Q495" s="28"/>
      <c r="R495" s="28"/>
      <c r="S495" s="28"/>
      <c r="T495" s="28"/>
      <c r="V495" s="1">
        <f t="shared" si="27"/>
        <v>0</v>
      </c>
    </row>
    <row r="496" spans="5:22" outlineLevel="1" x14ac:dyDescent="0.45">
      <c r="E496" s="28"/>
      <c r="F496" s="28" t="str" cm="1">
        <f t="array" ref="F496">IFERROR(TRIM(_xlfn.TEXTSPLIT(_xlfn.XLOOKUP(E496,techniques!$A$2:$A$608,techniques!$B$2:$B$608),":")),"")</f>
        <v/>
      </c>
      <c r="G496" s="28"/>
      <c r="H496" s="28" t="str">
        <f t="shared" si="25"/>
        <v/>
      </c>
      <c r="J496" s="28"/>
      <c r="K496" s="28" t="str" cm="1">
        <f t="array" ref="K496">IFERROR(TRIM(_xlfn.TEXTSPLIT(_xlfn.XLOOKUP(J496,techniques!$A$2:$A$608,techniques!$B$2:$B$608),":")),"")</f>
        <v/>
      </c>
      <c r="L496" s="28"/>
      <c r="M496" s="28" t="str">
        <f t="shared" si="26"/>
        <v/>
      </c>
      <c r="Q496" s="28"/>
      <c r="R496" s="28"/>
      <c r="S496" s="28"/>
      <c r="T496" s="28"/>
      <c r="V496" s="1">
        <f t="shared" si="27"/>
        <v>0</v>
      </c>
    </row>
    <row r="497" spans="5:22" outlineLevel="1" x14ac:dyDescent="0.45">
      <c r="E497" s="28"/>
      <c r="F497" s="28" t="str" cm="1">
        <f t="array" ref="F497">IFERROR(TRIM(_xlfn.TEXTSPLIT(_xlfn.XLOOKUP(E497,techniques!$A$2:$A$608,techniques!$B$2:$B$608),":")),"")</f>
        <v/>
      </c>
      <c r="G497" s="28"/>
      <c r="H497" s="28" t="str">
        <f t="shared" si="25"/>
        <v/>
      </c>
      <c r="J497" s="28"/>
      <c r="K497" s="28" t="str" cm="1">
        <f t="array" ref="K497">IFERROR(TRIM(_xlfn.TEXTSPLIT(_xlfn.XLOOKUP(J497,techniques!$A$2:$A$608,techniques!$B$2:$B$608),":")),"")</f>
        <v/>
      </c>
      <c r="L497" s="28"/>
      <c r="M497" s="28" t="str">
        <f t="shared" si="26"/>
        <v/>
      </c>
      <c r="Q497" s="28"/>
      <c r="R497" s="28"/>
      <c r="S497" s="28"/>
      <c r="T497" s="28"/>
      <c r="V497" s="1">
        <f t="shared" si="27"/>
        <v>0</v>
      </c>
    </row>
    <row r="498" spans="5:22" outlineLevel="1" x14ac:dyDescent="0.45">
      <c r="E498" s="28"/>
      <c r="F498" s="28" t="str" cm="1">
        <f t="array" ref="F498">IFERROR(TRIM(_xlfn.TEXTSPLIT(_xlfn.XLOOKUP(E498,techniques!$A$2:$A$608,techniques!$B$2:$B$608),":")),"")</f>
        <v/>
      </c>
      <c r="G498" s="28"/>
      <c r="H498" s="28" t="str">
        <f t="shared" si="25"/>
        <v/>
      </c>
      <c r="J498" s="28"/>
      <c r="K498" s="28" t="str" cm="1">
        <f t="array" ref="K498">IFERROR(TRIM(_xlfn.TEXTSPLIT(_xlfn.XLOOKUP(J498,techniques!$A$2:$A$608,techniques!$B$2:$B$608),":")),"")</f>
        <v/>
      </c>
      <c r="L498" s="28"/>
      <c r="M498" s="28" t="str">
        <f t="shared" si="26"/>
        <v/>
      </c>
      <c r="Q498" s="28"/>
      <c r="R498" s="28"/>
      <c r="S498" s="28"/>
      <c r="T498" s="28"/>
      <c r="V498" s="1">
        <f t="shared" si="27"/>
        <v>0</v>
      </c>
    </row>
    <row r="499" spans="5:22" outlineLevel="1" x14ac:dyDescent="0.45">
      <c r="E499" s="28"/>
      <c r="F499" s="28" t="str" cm="1">
        <f t="array" ref="F499">IFERROR(TRIM(_xlfn.TEXTSPLIT(_xlfn.XLOOKUP(E499,techniques!$A$2:$A$608,techniques!$B$2:$B$608),":")),"")</f>
        <v/>
      </c>
      <c r="G499" s="28"/>
      <c r="H499" s="28" t="str">
        <f t="shared" si="25"/>
        <v/>
      </c>
      <c r="J499" s="28"/>
      <c r="K499" s="28" t="str" cm="1">
        <f t="array" ref="K499">IFERROR(TRIM(_xlfn.TEXTSPLIT(_xlfn.XLOOKUP(J499,techniques!$A$2:$A$608,techniques!$B$2:$B$608),":")),"")</f>
        <v/>
      </c>
      <c r="L499" s="28"/>
      <c r="M499" s="28" t="str">
        <f t="shared" si="26"/>
        <v/>
      </c>
      <c r="Q499" s="28"/>
      <c r="R499" s="28"/>
      <c r="S499" s="28"/>
      <c r="T499" s="28"/>
      <c r="V499" s="1">
        <f t="shared" si="27"/>
        <v>0</v>
      </c>
    </row>
    <row r="500" spans="5:22" outlineLevel="1" x14ac:dyDescent="0.45">
      <c r="E500" s="28"/>
      <c r="F500" s="28" t="str" cm="1">
        <f t="array" ref="F500">IFERROR(TRIM(_xlfn.TEXTSPLIT(_xlfn.XLOOKUP(E500,techniques!$A$2:$A$608,techniques!$B$2:$B$608),":")),"")</f>
        <v/>
      </c>
      <c r="G500" s="28"/>
      <c r="H500" s="28" t="str">
        <f t="shared" si="25"/>
        <v/>
      </c>
      <c r="J500" s="28"/>
      <c r="K500" s="28" t="str" cm="1">
        <f t="array" ref="K500">IFERROR(TRIM(_xlfn.TEXTSPLIT(_xlfn.XLOOKUP(J500,techniques!$A$2:$A$608,techniques!$B$2:$B$608),":")),"")</f>
        <v/>
      </c>
      <c r="L500" s="28"/>
      <c r="M500" s="28" t="str">
        <f t="shared" si="26"/>
        <v/>
      </c>
      <c r="Q500" s="28"/>
      <c r="R500" s="28"/>
      <c r="S500" s="28"/>
      <c r="T500" s="28"/>
      <c r="V500" s="1">
        <f t="shared" si="27"/>
        <v>0</v>
      </c>
    </row>
    <row r="501" spans="5:22" outlineLevel="1" x14ac:dyDescent="0.45">
      <c r="E501" s="28"/>
      <c r="F501" s="28" t="str" cm="1">
        <f t="array" ref="F501">IFERROR(TRIM(_xlfn.TEXTSPLIT(_xlfn.XLOOKUP(E501,techniques!$A$2:$A$608,techniques!$B$2:$B$608),":")),"")</f>
        <v/>
      </c>
      <c r="G501" s="28"/>
      <c r="H501" s="28" t="str">
        <f t="shared" si="25"/>
        <v/>
      </c>
      <c r="J501" s="28"/>
      <c r="K501" s="28" t="str" cm="1">
        <f t="array" ref="K501">IFERROR(TRIM(_xlfn.TEXTSPLIT(_xlfn.XLOOKUP(J501,techniques!$A$2:$A$608,techniques!$B$2:$B$608),":")),"")</f>
        <v/>
      </c>
      <c r="L501" s="28"/>
      <c r="M501" s="28" t="str">
        <f t="shared" si="26"/>
        <v/>
      </c>
      <c r="Q501" s="28"/>
      <c r="R501" s="28"/>
      <c r="S501" s="28"/>
      <c r="T501" s="28"/>
      <c r="V501" s="1">
        <f t="shared" si="27"/>
        <v>0</v>
      </c>
    </row>
    <row r="502" spans="5:22" outlineLevel="1" x14ac:dyDescent="0.45">
      <c r="E502" s="28"/>
      <c r="F502" s="28" t="str" cm="1">
        <f t="array" ref="F502">IFERROR(TRIM(_xlfn.TEXTSPLIT(_xlfn.XLOOKUP(E502,techniques!$A$2:$A$608,techniques!$B$2:$B$608),":")),"")</f>
        <v/>
      </c>
      <c r="G502" s="28"/>
      <c r="H502" s="28" t="str">
        <f t="shared" si="25"/>
        <v/>
      </c>
      <c r="J502" s="28"/>
      <c r="K502" s="28" t="str" cm="1">
        <f t="array" ref="K502">IFERROR(TRIM(_xlfn.TEXTSPLIT(_xlfn.XLOOKUP(J502,techniques!$A$2:$A$608,techniques!$B$2:$B$608),":")),"")</f>
        <v/>
      </c>
      <c r="L502" s="28"/>
      <c r="M502" s="28" t="str">
        <f t="shared" si="26"/>
        <v/>
      </c>
      <c r="Q502" s="28"/>
      <c r="R502" s="28"/>
      <c r="S502" s="28"/>
      <c r="T502" s="28"/>
      <c r="V502" s="1">
        <f t="shared" si="27"/>
        <v>0</v>
      </c>
    </row>
    <row r="503" spans="5:22" outlineLevel="1" x14ac:dyDescent="0.45">
      <c r="E503" s="28"/>
      <c r="F503" s="28" t="str" cm="1">
        <f t="array" ref="F503">IFERROR(TRIM(_xlfn.TEXTSPLIT(_xlfn.XLOOKUP(E503,techniques!$A$2:$A$608,techniques!$B$2:$B$608),":")),"")</f>
        <v/>
      </c>
      <c r="G503" s="28"/>
      <c r="H503" s="28" t="str">
        <f t="shared" si="25"/>
        <v/>
      </c>
      <c r="J503" s="28"/>
      <c r="K503" s="28" t="str" cm="1">
        <f t="array" ref="K503">IFERROR(TRIM(_xlfn.TEXTSPLIT(_xlfn.XLOOKUP(J503,techniques!$A$2:$A$608,techniques!$B$2:$B$608),":")),"")</f>
        <v/>
      </c>
      <c r="L503" s="28"/>
      <c r="M503" s="28" t="str">
        <f t="shared" si="26"/>
        <v/>
      </c>
      <c r="Q503" s="28"/>
      <c r="R503" s="28"/>
      <c r="S503" s="28"/>
      <c r="T503" s="28"/>
      <c r="V503" s="1">
        <f t="shared" si="27"/>
        <v>0</v>
      </c>
    </row>
    <row r="504" spans="5:22" outlineLevel="1" x14ac:dyDescent="0.45">
      <c r="E504" s="28"/>
      <c r="F504" s="28" t="str" cm="1">
        <f t="array" ref="F504">IFERROR(TRIM(_xlfn.TEXTSPLIT(_xlfn.XLOOKUP(E504,techniques!$A$2:$A$608,techniques!$B$2:$B$608),":")),"")</f>
        <v/>
      </c>
      <c r="G504" s="28"/>
      <c r="H504" s="28" t="str">
        <f t="shared" si="25"/>
        <v/>
      </c>
      <c r="J504" s="28"/>
      <c r="K504" s="28" t="str" cm="1">
        <f t="array" ref="K504">IFERROR(TRIM(_xlfn.TEXTSPLIT(_xlfn.XLOOKUP(J504,techniques!$A$2:$A$608,techniques!$B$2:$B$608),":")),"")</f>
        <v/>
      </c>
      <c r="L504" s="28"/>
      <c r="M504" s="28" t="str">
        <f t="shared" si="26"/>
        <v/>
      </c>
      <c r="Q504" s="28"/>
      <c r="R504" s="28"/>
      <c r="S504" s="28"/>
      <c r="T504" s="28"/>
      <c r="V504" s="1">
        <f t="shared" si="27"/>
        <v>0</v>
      </c>
    </row>
    <row r="505" spans="5:22" outlineLevel="1" x14ac:dyDescent="0.45">
      <c r="E505" s="28"/>
      <c r="F505" s="28" t="str" cm="1">
        <f t="array" ref="F505">IFERROR(TRIM(_xlfn.TEXTSPLIT(_xlfn.XLOOKUP(E505,techniques!$A$2:$A$608,techniques!$B$2:$B$608),":")),"")</f>
        <v/>
      </c>
      <c r="G505" s="28"/>
      <c r="H505" s="28" t="str">
        <f t="shared" si="25"/>
        <v/>
      </c>
      <c r="J505" s="28"/>
      <c r="K505" s="28" t="str" cm="1">
        <f t="array" ref="K505">IFERROR(TRIM(_xlfn.TEXTSPLIT(_xlfn.XLOOKUP(J505,techniques!$A$2:$A$608,techniques!$B$2:$B$608),":")),"")</f>
        <v/>
      </c>
      <c r="L505" s="28"/>
      <c r="M505" s="28" t="str">
        <f t="shared" si="26"/>
        <v/>
      </c>
      <c r="Q505" s="28"/>
      <c r="R505" s="28"/>
      <c r="S505" s="28"/>
      <c r="T505" s="28"/>
      <c r="V505" s="1">
        <f t="shared" si="27"/>
        <v>0</v>
      </c>
    </row>
    <row r="506" spans="5:22" outlineLevel="1" x14ac:dyDescent="0.45">
      <c r="E506" s="28"/>
      <c r="F506" s="28" t="str" cm="1">
        <f t="array" ref="F506">IFERROR(TRIM(_xlfn.TEXTSPLIT(_xlfn.XLOOKUP(E506,techniques!$A$2:$A$608,techniques!$B$2:$B$608),":")),"")</f>
        <v/>
      </c>
      <c r="G506" s="28"/>
      <c r="H506" s="28" t="str">
        <f t="shared" si="25"/>
        <v/>
      </c>
      <c r="J506" s="28"/>
      <c r="K506" s="28" t="str" cm="1">
        <f t="array" ref="K506">IFERROR(TRIM(_xlfn.TEXTSPLIT(_xlfn.XLOOKUP(J506,techniques!$A$2:$A$608,techniques!$B$2:$B$608),":")),"")</f>
        <v/>
      </c>
      <c r="L506" s="28"/>
      <c r="M506" s="28" t="str">
        <f t="shared" si="26"/>
        <v/>
      </c>
      <c r="Q506" s="28"/>
      <c r="R506" s="28"/>
      <c r="S506" s="28"/>
      <c r="T506" s="28"/>
      <c r="V506" s="1">
        <f t="shared" si="27"/>
        <v>0</v>
      </c>
    </row>
    <row r="507" spans="5:22" outlineLevel="1" x14ac:dyDescent="0.45">
      <c r="E507" s="28"/>
      <c r="F507" s="28" t="str" cm="1">
        <f t="array" ref="F507">IFERROR(TRIM(_xlfn.TEXTSPLIT(_xlfn.XLOOKUP(E507,techniques!$A$2:$A$608,techniques!$B$2:$B$608),":")),"")</f>
        <v/>
      </c>
      <c r="G507" s="28"/>
      <c r="H507" s="28" t="str">
        <f t="shared" si="25"/>
        <v/>
      </c>
      <c r="J507" s="28"/>
      <c r="K507" s="28" t="str" cm="1">
        <f t="array" ref="K507">IFERROR(TRIM(_xlfn.TEXTSPLIT(_xlfn.XLOOKUP(J507,techniques!$A$2:$A$608,techniques!$B$2:$B$608),":")),"")</f>
        <v/>
      </c>
      <c r="L507" s="28"/>
      <c r="M507" s="28" t="str">
        <f t="shared" si="26"/>
        <v/>
      </c>
      <c r="Q507" s="28"/>
      <c r="R507" s="28"/>
      <c r="S507" s="28"/>
      <c r="T507" s="28"/>
      <c r="V507" s="1">
        <f t="shared" si="27"/>
        <v>0</v>
      </c>
    </row>
    <row r="508" spans="5:22" outlineLevel="1" x14ac:dyDescent="0.45">
      <c r="E508" s="28"/>
      <c r="F508" s="28" t="str" cm="1">
        <f t="array" ref="F508">IFERROR(TRIM(_xlfn.TEXTSPLIT(_xlfn.XLOOKUP(E508,techniques!$A$2:$A$608,techniques!$B$2:$B$608),":")),"")</f>
        <v/>
      </c>
      <c r="G508" s="28"/>
      <c r="H508" s="28" t="str">
        <f t="shared" si="25"/>
        <v/>
      </c>
      <c r="J508" s="28"/>
      <c r="K508" s="28" t="str" cm="1">
        <f t="array" ref="K508">IFERROR(TRIM(_xlfn.TEXTSPLIT(_xlfn.XLOOKUP(J508,techniques!$A$2:$A$608,techniques!$B$2:$B$608),":")),"")</f>
        <v/>
      </c>
      <c r="L508" s="28"/>
      <c r="M508" s="28" t="str">
        <f t="shared" si="26"/>
        <v/>
      </c>
      <c r="Q508" s="28"/>
      <c r="R508" s="28"/>
      <c r="S508" s="28"/>
      <c r="T508" s="28"/>
      <c r="V508" s="1">
        <f t="shared" si="27"/>
        <v>0</v>
      </c>
    </row>
    <row r="509" spans="5:22" outlineLevel="1" x14ac:dyDescent="0.45">
      <c r="E509" s="28"/>
      <c r="F509" s="28" t="str" cm="1">
        <f t="array" ref="F509">IFERROR(TRIM(_xlfn.TEXTSPLIT(_xlfn.XLOOKUP(E509,techniques!$A$2:$A$608,techniques!$B$2:$B$608),":")),"")</f>
        <v/>
      </c>
      <c r="G509" s="28"/>
      <c r="H509" s="28" t="str">
        <f t="shared" si="25"/>
        <v/>
      </c>
      <c r="J509" s="28"/>
      <c r="K509" s="28" t="str" cm="1">
        <f t="array" ref="K509">IFERROR(TRIM(_xlfn.TEXTSPLIT(_xlfn.XLOOKUP(J509,techniques!$A$2:$A$608,techniques!$B$2:$B$608),":")),"")</f>
        <v/>
      </c>
      <c r="L509" s="28"/>
      <c r="M509" s="28" t="str">
        <f t="shared" si="26"/>
        <v/>
      </c>
      <c r="Q509" s="28"/>
      <c r="R509" s="28"/>
      <c r="S509" s="28"/>
      <c r="T509" s="28"/>
      <c r="V509" s="1">
        <f t="shared" si="27"/>
        <v>0</v>
      </c>
    </row>
    <row r="510" spans="5:22" outlineLevel="1" x14ac:dyDescent="0.45">
      <c r="E510" s="28"/>
      <c r="F510" s="28" t="str" cm="1">
        <f t="array" ref="F510">IFERROR(TRIM(_xlfn.TEXTSPLIT(_xlfn.XLOOKUP(E510,techniques!$A$2:$A$608,techniques!$B$2:$B$608),":")),"")</f>
        <v/>
      </c>
      <c r="G510" s="28"/>
      <c r="H510" s="28" t="str">
        <f t="shared" si="25"/>
        <v/>
      </c>
      <c r="J510" s="28"/>
      <c r="K510" s="28" t="str" cm="1">
        <f t="array" ref="K510">IFERROR(TRIM(_xlfn.TEXTSPLIT(_xlfn.XLOOKUP(J510,techniques!$A$2:$A$608,techniques!$B$2:$B$608),":")),"")</f>
        <v/>
      </c>
      <c r="L510" s="28"/>
      <c r="M510" s="28" t="str">
        <f t="shared" si="26"/>
        <v/>
      </c>
      <c r="Q510" s="28"/>
      <c r="R510" s="28"/>
      <c r="S510" s="28"/>
      <c r="T510" s="28"/>
      <c r="V510" s="1">
        <f t="shared" si="27"/>
        <v>0</v>
      </c>
    </row>
    <row r="511" spans="5:22" outlineLevel="1" x14ac:dyDescent="0.45">
      <c r="E511" s="28"/>
      <c r="F511" s="28" t="str" cm="1">
        <f t="array" ref="F511">IFERROR(TRIM(_xlfn.TEXTSPLIT(_xlfn.XLOOKUP(E511,techniques!$A$2:$A$608,techniques!$B$2:$B$608),":")),"")</f>
        <v/>
      </c>
      <c r="G511" s="28"/>
      <c r="H511" s="28" t="str">
        <f t="shared" si="25"/>
        <v/>
      </c>
      <c r="J511" s="28"/>
      <c r="K511" s="28" t="str" cm="1">
        <f t="array" ref="K511">IFERROR(TRIM(_xlfn.TEXTSPLIT(_xlfn.XLOOKUP(J511,techniques!$A$2:$A$608,techniques!$B$2:$B$608),":")),"")</f>
        <v/>
      </c>
      <c r="L511" s="28"/>
      <c r="M511" s="28" t="str">
        <f t="shared" si="26"/>
        <v/>
      </c>
      <c r="Q511" s="28"/>
      <c r="R511" s="28"/>
      <c r="S511" s="28"/>
      <c r="T511" s="28"/>
      <c r="V511" s="1">
        <f t="shared" si="27"/>
        <v>0</v>
      </c>
    </row>
    <row r="512" spans="5:22" outlineLevel="1" x14ac:dyDescent="0.45">
      <c r="E512" s="28"/>
      <c r="F512" s="28" t="str" cm="1">
        <f t="array" ref="F512">IFERROR(TRIM(_xlfn.TEXTSPLIT(_xlfn.XLOOKUP(E512,techniques!$A$2:$A$608,techniques!$B$2:$B$608),":")),"")</f>
        <v/>
      </c>
      <c r="G512" s="28"/>
      <c r="H512" s="28" t="str">
        <f t="shared" si="25"/>
        <v/>
      </c>
      <c r="J512" s="28"/>
      <c r="K512" s="28" t="str" cm="1">
        <f t="array" ref="K512">IFERROR(TRIM(_xlfn.TEXTSPLIT(_xlfn.XLOOKUP(J512,techniques!$A$2:$A$608,techniques!$B$2:$B$608),":")),"")</f>
        <v/>
      </c>
      <c r="L512" s="28"/>
      <c r="M512" s="28" t="str">
        <f t="shared" si="26"/>
        <v/>
      </c>
      <c r="Q512" s="28"/>
      <c r="R512" s="28"/>
      <c r="S512" s="28"/>
      <c r="T512" s="28"/>
      <c r="V512" s="1">
        <f t="shared" si="27"/>
        <v>0</v>
      </c>
    </row>
    <row r="513" spans="5:22" outlineLevel="1" x14ac:dyDescent="0.45">
      <c r="E513" s="28"/>
      <c r="F513" s="28" t="str" cm="1">
        <f t="array" ref="F513">IFERROR(TRIM(_xlfn.TEXTSPLIT(_xlfn.XLOOKUP(E513,techniques!$A$2:$A$608,techniques!$B$2:$B$608),":")),"")</f>
        <v/>
      </c>
      <c r="G513" s="28"/>
      <c r="H513" s="28" t="str">
        <f t="shared" si="25"/>
        <v/>
      </c>
      <c r="J513" s="28"/>
      <c r="K513" s="28" t="str" cm="1">
        <f t="array" ref="K513">IFERROR(TRIM(_xlfn.TEXTSPLIT(_xlfn.XLOOKUP(J513,techniques!$A$2:$A$608,techniques!$B$2:$B$608),":")),"")</f>
        <v/>
      </c>
      <c r="L513" s="28"/>
      <c r="M513" s="28" t="str">
        <f t="shared" si="26"/>
        <v/>
      </c>
      <c r="Q513" s="28"/>
      <c r="R513" s="28"/>
      <c r="S513" s="28"/>
      <c r="T513" s="28"/>
      <c r="V513" s="1">
        <f t="shared" si="27"/>
        <v>0</v>
      </c>
    </row>
    <row r="514" spans="5:22" outlineLevel="1" x14ac:dyDescent="0.45">
      <c r="E514" s="28"/>
      <c r="F514" s="28" t="str" cm="1">
        <f t="array" ref="F514">IFERROR(TRIM(_xlfn.TEXTSPLIT(_xlfn.XLOOKUP(E514,techniques!$A$2:$A$608,techniques!$B$2:$B$608),":")),"")</f>
        <v/>
      </c>
      <c r="G514" s="28"/>
      <c r="H514" s="28" t="str">
        <f t="shared" si="25"/>
        <v/>
      </c>
      <c r="J514" s="28"/>
      <c r="K514" s="28" t="str" cm="1">
        <f t="array" ref="K514">IFERROR(TRIM(_xlfn.TEXTSPLIT(_xlfn.XLOOKUP(J514,techniques!$A$2:$A$608,techniques!$B$2:$B$608),":")),"")</f>
        <v/>
      </c>
      <c r="L514" s="28"/>
      <c r="M514" s="28" t="str">
        <f t="shared" si="26"/>
        <v/>
      </c>
      <c r="Q514" s="28"/>
      <c r="R514" s="28"/>
      <c r="S514" s="28"/>
      <c r="T514" s="28"/>
      <c r="V514" s="1">
        <f t="shared" si="27"/>
        <v>0</v>
      </c>
    </row>
    <row r="515" spans="5:22" outlineLevel="1" x14ac:dyDescent="0.45">
      <c r="E515" s="28"/>
      <c r="F515" s="28" t="str" cm="1">
        <f t="array" ref="F515">IFERROR(TRIM(_xlfn.TEXTSPLIT(_xlfn.XLOOKUP(E515,techniques!$A$2:$A$608,techniques!$B$2:$B$608),":")),"")</f>
        <v/>
      </c>
      <c r="G515" s="28"/>
      <c r="H515" s="28" t="str">
        <f t="shared" si="25"/>
        <v/>
      </c>
      <c r="J515" s="28"/>
      <c r="K515" s="28" t="str" cm="1">
        <f t="array" ref="K515">IFERROR(TRIM(_xlfn.TEXTSPLIT(_xlfn.XLOOKUP(J515,techniques!$A$2:$A$608,techniques!$B$2:$B$608),":")),"")</f>
        <v/>
      </c>
      <c r="L515" s="28"/>
      <c r="M515" s="28" t="str">
        <f t="shared" si="26"/>
        <v/>
      </c>
      <c r="Q515" s="28"/>
      <c r="R515" s="28"/>
      <c r="S515" s="28"/>
      <c r="T515" s="28"/>
      <c r="V515" s="1">
        <f t="shared" si="27"/>
        <v>0</v>
      </c>
    </row>
    <row r="516" spans="5:22" outlineLevel="1" x14ac:dyDescent="0.45">
      <c r="E516" s="28"/>
      <c r="F516" s="28" t="str" cm="1">
        <f t="array" ref="F516">IFERROR(TRIM(_xlfn.TEXTSPLIT(_xlfn.XLOOKUP(E516,techniques!$A$2:$A$608,techniques!$B$2:$B$608),":")),"")</f>
        <v/>
      </c>
      <c r="G516" s="28"/>
      <c r="H516" s="28" t="str">
        <f t="shared" si="25"/>
        <v/>
      </c>
      <c r="J516" s="28"/>
      <c r="K516" s="28" t="str" cm="1">
        <f t="array" ref="K516">IFERROR(TRIM(_xlfn.TEXTSPLIT(_xlfn.XLOOKUP(J516,techniques!$A$2:$A$608,techniques!$B$2:$B$608),":")),"")</f>
        <v/>
      </c>
      <c r="L516" s="28"/>
      <c r="M516" s="28" t="str">
        <f t="shared" si="26"/>
        <v/>
      </c>
      <c r="Q516" s="28"/>
      <c r="R516" s="28"/>
      <c r="S516" s="28"/>
      <c r="T516" s="28"/>
      <c r="V516" s="1">
        <f t="shared" si="27"/>
        <v>0</v>
      </c>
    </row>
    <row r="517" spans="5:22" outlineLevel="1" x14ac:dyDescent="0.45">
      <c r="E517" s="28"/>
      <c r="F517" s="28" t="str" cm="1">
        <f t="array" ref="F517">IFERROR(TRIM(_xlfn.TEXTSPLIT(_xlfn.XLOOKUP(E517,techniques!$A$2:$A$608,techniques!$B$2:$B$608),":")),"")</f>
        <v/>
      </c>
      <c r="G517" s="28"/>
      <c r="H517" s="28" t="str">
        <f t="shared" si="25"/>
        <v/>
      </c>
      <c r="J517" s="28"/>
      <c r="K517" s="28" t="str" cm="1">
        <f t="array" ref="K517">IFERROR(TRIM(_xlfn.TEXTSPLIT(_xlfn.XLOOKUP(J517,techniques!$A$2:$A$608,techniques!$B$2:$B$608),":")),"")</f>
        <v/>
      </c>
      <c r="L517" s="28"/>
      <c r="M517" s="28" t="str">
        <f t="shared" si="26"/>
        <v/>
      </c>
      <c r="Q517" s="28"/>
      <c r="R517" s="28"/>
      <c r="S517" s="28"/>
      <c r="T517" s="28"/>
      <c r="V517" s="1">
        <f t="shared" si="27"/>
        <v>0</v>
      </c>
    </row>
    <row r="518" spans="5:22" outlineLevel="1" x14ac:dyDescent="0.45">
      <c r="E518" s="28"/>
      <c r="F518" s="28" t="str" cm="1">
        <f t="array" ref="F518">IFERROR(TRIM(_xlfn.TEXTSPLIT(_xlfn.XLOOKUP(E518,techniques!$A$2:$A$608,techniques!$B$2:$B$608),":")),"")</f>
        <v/>
      </c>
      <c r="G518" s="28"/>
      <c r="H518" s="28" t="str">
        <f t="shared" si="25"/>
        <v/>
      </c>
      <c r="J518" s="28"/>
      <c r="K518" s="28" t="str" cm="1">
        <f t="array" ref="K518">IFERROR(TRIM(_xlfn.TEXTSPLIT(_xlfn.XLOOKUP(J518,techniques!$A$2:$A$608,techniques!$B$2:$B$608),":")),"")</f>
        <v/>
      </c>
      <c r="L518" s="28"/>
      <c r="M518" s="28" t="str">
        <f t="shared" si="26"/>
        <v/>
      </c>
      <c r="Q518" s="28"/>
      <c r="R518" s="28"/>
      <c r="S518" s="28"/>
      <c r="T518" s="28"/>
      <c r="V518" s="1">
        <f t="shared" si="27"/>
        <v>0</v>
      </c>
    </row>
    <row r="519" spans="5:22" outlineLevel="1" x14ac:dyDescent="0.45">
      <c r="E519" s="28"/>
      <c r="F519" s="28" t="str" cm="1">
        <f t="array" ref="F519">IFERROR(TRIM(_xlfn.TEXTSPLIT(_xlfn.XLOOKUP(E519,techniques!$A$2:$A$608,techniques!$B$2:$B$608),":")),"")</f>
        <v/>
      </c>
      <c r="G519" s="28"/>
      <c r="H519" s="28" t="str">
        <f t="shared" si="25"/>
        <v/>
      </c>
      <c r="J519" s="28"/>
      <c r="K519" s="28" t="str" cm="1">
        <f t="array" ref="K519">IFERROR(TRIM(_xlfn.TEXTSPLIT(_xlfn.XLOOKUP(J519,techniques!$A$2:$A$608,techniques!$B$2:$B$608),":")),"")</f>
        <v/>
      </c>
      <c r="L519" s="28"/>
      <c r="M519" s="28" t="str">
        <f t="shared" si="26"/>
        <v/>
      </c>
      <c r="Q519" s="28"/>
      <c r="R519" s="28"/>
      <c r="S519" s="28"/>
      <c r="T519" s="28"/>
      <c r="V519" s="1">
        <f t="shared" si="27"/>
        <v>0</v>
      </c>
    </row>
    <row r="520" spans="5:22" outlineLevel="1" x14ac:dyDescent="0.45">
      <c r="E520" s="28"/>
      <c r="F520" s="28" t="str" cm="1">
        <f t="array" ref="F520">IFERROR(TRIM(_xlfn.TEXTSPLIT(_xlfn.XLOOKUP(E520,techniques!$A$2:$A$608,techniques!$B$2:$B$608),":")),"")</f>
        <v/>
      </c>
      <c r="G520" s="28"/>
      <c r="H520" s="28" t="str">
        <f t="shared" si="25"/>
        <v/>
      </c>
      <c r="J520" s="28"/>
      <c r="K520" s="28" t="str" cm="1">
        <f t="array" ref="K520">IFERROR(TRIM(_xlfn.TEXTSPLIT(_xlfn.XLOOKUP(J520,techniques!$A$2:$A$608,techniques!$B$2:$B$608),":")),"")</f>
        <v/>
      </c>
      <c r="L520" s="28"/>
      <c r="M520" s="28" t="str">
        <f t="shared" si="26"/>
        <v/>
      </c>
      <c r="Q520" s="28"/>
      <c r="R520" s="28"/>
      <c r="S520" s="28"/>
      <c r="T520" s="28"/>
      <c r="V520" s="1">
        <f t="shared" si="27"/>
        <v>0</v>
      </c>
    </row>
    <row r="521" spans="5:22" outlineLevel="1" x14ac:dyDescent="0.45">
      <c r="E521" s="28"/>
      <c r="F521" s="28" t="str" cm="1">
        <f t="array" ref="F521">IFERROR(TRIM(_xlfn.TEXTSPLIT(_xlfn.XLOOKUP(E521,techniques!$A$2:$A$608,techniques!$B$2:$B$608),":")),"")</f>
        <v/>
      </c>
      <c r="G521" s="28"/>
      <c r="H521" s="28" t="str">
        <f t="shared" si="25"/>
        <v/>
      </c>
      <c r="J521" s="28"/>
      <c r="K521" s="28" t="str" cm="1">
        <f t="array" ref="K521">IFERROR(TRIM(_xlfn.TEXTSPLIT(_xlfn.XLOOKUP(J521,techniques!$A$2:$A$608,techniques!$B$2:$B$608),":")),"")</f>
        <v/>
      </c>
      <c r="L521" s="28"/>
      <c r="M521" s="28" t="str">
        <f t="shared" si="26"/>
        <v/>
      </c>
      <c r="Q521" s="28"/>
      <c r="R521" s="28"/>
      <c r="S521" s="28"/>
      <c r="T521" s="28"/>
      <c r="V521" s="1">
        <f t="shared" si="27"/>
        <v>0</v>
      </c>
    </row>
    <row r="522" spans="5:22" outlineLevel="1" x14ac:dyDescent="0.45">
      <c r="E522" s="28"/>
      <c r="F522" s="28" t="str" cm="1">
        <f t="array" ref="F522">IFERROR(TRIM(_xlfn.TEXTSPLIT(_xlfn.XLOOKUP(E522,techniques!$A$2:$A$608,techniques!$B$2:$B$608),":")),"")</f>
        <v/>
      </c>
      <c r="G522" s="28"/>
      <c r="H522" s="28" t="str">
        <f t="shared" si="25"/>
        <v/>
      </c>
      <c r="J522" s="28"/>
      <c r="K522" s="28" t="str" cm="1">
        <f t="array" ref="K522">IFERROR(TRIM(_xlfn.TEXTSPLIT(_xlfn.XLOOKUP(J522,techniques!$A$2:$A$608,techniques!$B$2:$B$608),":")),"")</f>
        <v/>
      </c>
      <c r="L522" s="28"/>
      <c r="M522" s="28" t="str">
        <f t="shared" si="26"/>
        <v/>
      </c>
      <c r="Q522" s="28"/>
      <c r="R522" s="28"/>
      <c r="S522" s="28"/>
      <c r="T522" s="28"/>
      <c r="V522" s="1">
        <f t="shared" si="27"/>
        <v>0</v>
      </c>
    </row>
    <row r="523" spans="5:22" outlineLevel="1" x14ac:dyDescent="0.45">
      <c r="E523" s="28"/>
      <c r="F523" s="28" t="str" cm="1">
        <f t="array" ref="F523">IFERROR(TRIM(_xlfn.TEXTSPLIT(_xlfn.XLOOKUP(E523,techniques!$A$2:$A$608,techniques!$B$2:$B$608),":")),"")</f>
        <v/>
      </c>
      <c r="G523" s="28"/>
      <c r="H523" s="28" t="str">
        <f t="shared" si="25"/>
        <v/>
      </c>
      <c r="J523" s="28"/>
      <c r="K523" s="28" t="str" cm="1">
        <f t="array" ref="K523">IFERROR(TRIM(_xlfn.TEXTSPLIT(_xlfn.XLOOKUP(J523,techniques!$A$2:$A$608,techniques!$B$2:$B$608),":")),"")</f>
        <v/>
      </c>
      <c r="L523" s="28"/>
      <c r="M523" s="28" t="str">
        <f t="shared" si="26"/>
        <v/>
      </c>
      <c r="Q523" s="28"/>
      <c r="R523" s="28"/>
      <c r="S523" s="28"/>
      <c r="T523" s="28"/>
      <c r="V523" s="1">
        <f t="shared" si="27"/>
        <v>0</v>
      </c>
    </row>
    <row r="524" spans="5:22" outlineLevel="1" x14ac:dyDescent="0.45">
      <c r="E524" s="28"/>
      <c r="F524" s="28" t="str" cm="1">
        <f t="array" ref="F524">IFERROR(TRIM(_xlfn.TEXTSPLIT(_xlfn.XLOOKUP(E524,techniques!$A$2:$A$608,techniques!$B$2:$B$608),":")),"")</f>
        <v/>
      </c>
      <c r="G524" s="28"/>
      <c r="H524" s="28" t="str">
        <f t="shared" si="25"/>
        <v/>
      </c>
      <c r="J524" s="28"/>
      <c r="K524" s="28" t="str" cm="1">
        <f t="array" ref="K524">IFERROR(TRIM(_xlfn.TEXTSPLIT(_xlfn.XLOOKUP(J524,techniques!$A$2:$A$608,techniques!$B$2:$B$608),":")),"")</f>
        <v/>
      </c>
      <c r="L524" s="28"/>
      <c r="M524" s="28" t="str">
        <f t="shared" si="26"/>
        <v/>
      </c>
      <c r="Q524" s="28"/>
      <c r="R524" s="28"/>
      <c r="S524" s="28"/>
      <c r="T524" s="28"/>
      <c r="V524" s="1">
        <f t="shared" si="27"/>
        <v>0</v>
      </c>
    </row>
    <row r="525" spans="5:22" outlineLevel="1" x14ac:dyDescent="0.45">
      <c r="E525" s="28"/>
      <c r="F525" s="28" t="str" cm="1">
        <f t="array" ref="F525">IFERROR(TRIM(_xlfn.TEXTSPLIT(_xlfn.XLOOKUP(E525,techniques!$A$2:$A$608,techniques!$B$2:$B$608),":")),"")</f>
        <v/>
      </c>
      <c r="G525" s="28"/>
      <c r="H525" s="28" t="str">
        <f t="shared" si="25"/>
        <v/>
      </c>
      <c r="J525" s="28"/>
      <c r="K525" s="28" t="str" cm="1">
        <f t="array" ref="K525">IFERROR(TRIM(_xlfn.TEXTSPLIT(_xlfn.XLOOKUP(J525,techniques!$A$2:$A$608,techniques!$B$2:$B$608),":")),"")</f>
        <v/>
      </c>
      <c r="L525" s="28"/>
      <c r="M525" s="28" t="str">
        <f t="shared" si="26"/>
        <v/>
      </c>
      <c r="Q525" s="28"/>
      <c r="R525" s="28"/>
      <c r="S525" s="28"/>
      <c r="T525" s="28"/>
      <c r="V525" s="1">
        <f t="shared" si="27"/>
        <v>0</v>
      </c>
    </row>
    <row r="526" spans="5:22" outlineLevel="1" x14ac:dyDescent="0.45">
      <c r="E526" s="28"/>
      <c r="F526" s="28" t="str" cm="1">
        <f t="array" ref="F526">IFERROR(TRIM(_xlfn.TEXTSPLIT(_xlfn.XLOOKUP(E526,techniques!$A$2:$A$608,techniques!$B$2:$B$608),":")),"")</f>
        <v/>
      </c>
      <c r="G526" s="28"/>
      <c r="H526" s="28" t="str">
        <f t="shared" si="25"/>
        <v/>
      </c>
      <c r="J526" s="28"/>
      <c r="K526" s="28" t="str" cm="1">
        <f t="array" ref="K526">IFERROR(TRIM(_xlfn.TEXTSPLIT(_xlfn.XLOOKUP(J526,techniques!$A$2:$A$608,techniques!$B$2:$B$608),":")),"")</f>
        <v/>
      </c>
      <c r="L526" s="28"/>
      <c r="M526" s="28" t="str">
        <f t="shared" si="26"/>
        <v/>
      </c>
      <c r="Q526" s="28"/>
      <c r="R526" s="28"/>
      <c r="S526" s="28"/>
      <c r="T526" s="28"/>
      <c r="V526" s="1">
        <f t="shared" si="27"/>
        <v>0</v>
      </c>
    </row>
    <row r="527" spans="5:22" outlineLevel="1" x14ac:dyDescent="0.45">
      <c r="E527" s="28"/>
      <c r="F527" s="28" t="str" cm="1">
        <f t="array" ref="F527">IFERROR(TRIM(_xlfn.TEXTSPLIT(_xlfn.XLOOKUP(E527,techniques!$A$2:$A$608,techniques!$B$2:$B$608),":")),"")</f>
        <v/>
      </c>
      <c r="G527" s="28"/>
      <c r="H527" s="28" t="str">
        <f t="shared" ref="H527:H590" si="28">IF(G527="",_xlfn.TEXTJOIN(": ",TRUE,E527,F527),_xlfn.TEXTJOIN(": ",TRUE,E527,G527))</f>
        <v/>
      </c>
      <c r="J527" s="28"/>
      <c r="K527" s="28" t="str" cm="1">
        <f t="array" ref="K527">IFERROR(TRIM(_xlfn.TEXTSPLIT(_xlfn.XLOOKUP(J527,techniques!$A$2:$A$608,techniques!$B$2:$B$608),":")),"")</f>
        <v/>
      </c>
      <c r="L527" s="28"/>
      <c r="M527" s="28" t="str">
        <f t="shared" ref="M527:M590" si="29">IF(L527="",_xlfn.TEXTJOIN(": ",TRUE,J527,K527),_xlfn.TEXTJOIN(": ",TRUE,J527,L527))</f>
        <v/>
      </c>
      <c r="Q527" s="28"/>
      <c r="R527" s="28"/>
      <c r="S527" s="28"/>
      <c r="T527" s="28"/>
      <c r="V527" s="1">
        <f t="shared" ref="V527:V590" si="30">IF(ISNA(MATCH(J527,E$14:E$1000,0)),J527,"")</f>
        <v>0</v>
      </c>
    </row>
    <row r="528" spans="5:22" outlineLevel="1" x14ac:dyDescent="0.45">
      <c r="E528" s="28"/>
      <c r="F528" s="28" t="str" cm="1">
        <f t="array" ref="F528">IFERROR(TRIM(_xlfn.TEXTSPLIT(_xlfn.XLOOKUP(E528,techniques!$A$2:$A$608,techniques!$B$2:$B$608),":")),"")</f>
        <v/>
      </c>
      <c r="G528" s="28"/>
      <c r="H528" s="28" t="str">
        <f t="shared" si="28"/>
        <v/>
      </c>
      <c r="J528" s="28"/>
      <c r="K528" s="28" t="str" cm="1">
        <f t="array" ref="K528">IFERROR(TRIM(_xlfn.TEXTSPLIT(_xlfn.XLOOKUP(J528,techniques!$A$2:$A$608,techniques!$B$2:$B$608),":")),"")</f>
        <v/>
      </c>
      <c r="L528" s="28"/>
      <c r="M528" s="28" t="str">
        <f t="shared" si="29"/>
        <v/>
      </c>
      <c r="Q528" s="28"/>
      <c r="R528" s="28"/>
      <c r="S528" s="28"/>
      <c r="T528" s="28"/>
      <c r="V528" s="1">
        <f t="shared" si="30"/>
        <v>0</v>
      </c>
    </row>
    <row r="529" spans="5:22" outlineLevel="1" x14ac:dyDescent="0.45">
      <c r="E529" s="28"/>
      <c r="F529" s="28" t="str" cm="1">
        <f t="array" ref="F529">IFERROR(TRIM(_xlfn.TEXTSPLIT(_xlfn.XLOOKUP(E529,techniques!$A$2:$A$608,techniques!$B$2:$B$608),":")),"")</f>
        <v/>
      </c>
      <c r="G529" s="28"/>
      <c r="H529" s="28" t="str">
        <f t="shared" si="28"/>
        <v/>
      </c>
      <c r="J529" s="28"/>
      <c r="K529" s="28" t="str" cm="1">
        <f t="array" ref="K529">IFERROR(TRIM(_xlfn.TEXTSPLIT(_xlfn.XLOOKUP(J529,techniques!$A$2:$A$608,techniques!$B$2:$B$608),":")),"")</f>
        <v/>
      </c>
      <c r="L529" s="28"/>
      <c r="M529" s="28" t="str">
        <f t="shared" si="29"/>
        <v/>
      </c>
      <c r="Q529" s="28"/>
      <c r="R529" s="28"/>
      <c r="S529" s="28"/>
      <c r="T529" s="28"/>
      <c r="V529" s="1">
        <f t="shared" si="30"/>
        <v>0</v>
      </c>
    </row>
    <row r="530" spans="5:22" outlineLevel="1" x14ac:dyDescent="0.45">
      <c r="E530" s="28"/>
      <c r="F530" s="28" t="str" cm="1">
        <f t="array" ref="F530">IFERROR(TRIM(_xlfn.TEXTSPLIT(_xlfn.XLOOKUP(E530,techniques!$A$2:$A$608,techniques!$B$2:$B$608),":")),"")</f>
        <v/>
      </c>
      <c r="G530" s="28"/>
      <c r="H530" s="28" t="str">
        <f t="shared" si="28"/>
        <v/>
      </c>
      <c r="J530" s="28"/>
      <c r="K530" s="28" t="str" cm="1">
        <f t="array" ref="K530">IFERROR(TRIM(_xlfn.TEXTSPLIT(_xlfn.XLOOKUP(J530,techniques!$A$2:$A$608,techniques!$B$2:$B$608),":")),"")</f>
        <v/>
      </c>
      <c r="L530" s="28"/>
      <c r="M530" s="28" t="str">
        <f t="shared" si="29"/>
        <v/>
      </c>
      <c r="Q530" s="28"/>
      <c r="R530" s="28"/>
      <c r="S530" s="28"/>
      <c r="T530" s="28"/>
      <c r="V530" s="1">
        <f t="shared" si="30"/>
        <v>0</v>
      </c>
    </row>
    <row r="531" spans="5:22" outlineLevel="1" x14ac:dyDescent="0.45">
      <c r="E531" s="28"/>
      <c r="F531" s="28" t="str" cm="1">
        <f t="array" ref="F531">IFERROR(TRIM(_xlfn.TEXTSPLIT(_xlfn.XLOOKUP(E531,techniques!$A$2:$A$608,techniques!$B$2:$B$608),":")),"")</f>
        <v/>
      </c>
      <c r="G531" s="28"/>
      <c r="H531" s="28" t="str">
        <f t="shared" si="28"/>
        <v/>
      </c>
      <c r="J531" s="28"/>
      <c r="K531" s="28" t="str" cm="1">
        <f t="array" ref="K531">IFERROR(TRIM(_xlfn.TEXTSPLIT(_xlfn.XLOOKUP(J531,techniques!$A$2:$A$608,techniques!$B$2:$B$608),":")),"")</f>
        <v/>
      </c>
      <c r="L531" s="28"/>
      <c r="M531" s="28" t="str">
        <f t="shared" si="29"/>
        <v/>
      </c>
      <c r="Q531" s="28"/>
      <c r="R531" s="28"/>
      <c r="S531" s="28"/>
      <c r="T531" s="28"/>
      <c r="V531" s="1">
        <f t="shared" si="30"/>
        <v>0</v>
      </c>
    </row>
    <row r="532" spans="5:22" outlineLevel="1" x14ac:dyDescent="0.45">
      <c r="E532" s="28"/>
      <c r="F532" s="28" t="str" cm="1">
        <f t="array" ref="F532">IFERROR(TRIM(_xlfn.TEXTSPLIT(_xlfn.XLOOKUP(E532,techniques!$A$2:$A$608,techniques!$B$2:$B$608),":")),"")</f>
        <v/>
      </c>
      <c r="G532" s="28"/>
      <c r="H532" s="28" t="str">
        <f t="shared" si="28"/>
        <v/>
      </c>
      <c r="J532" s="28"/>
      <c r="K532" s="28" t="str" cm="1">
        <f t="array" ref="K532">IFERROR(TRIM(_xlfn.TEXTSPLIT(_xlfn.XLOOKUP(J532,techniques!$A$2:$A$608,techniques!$B$2:$B$608),":")),"")</f>
        <v/>
      </c>
      <c r="L532" s="28"/>
      <c r="M532" s="28" t="str">
        <f t="shared" si="29"/>
        <v/>
      </c>
      <c r="Q532" s="28"/>
      <c r="R532" s="28"/>
      <c r="S532" s="28"/>
      <c r="T532" s="28"/>
      <c r="V532" s="1">
        <f t="shared" si="30"/>
        <v>0</v>
      </c>
    </row>
    <row r="533" spans="5:22" outlineLevel="1" x14ac:dyDescent="0.45">
      <c r="E533" s="28"/>
      <c r="F533" s="28" t="str" cm="1">
        <f t="array" ref="F533">IFERROR(TRIM(_xlfn.TEXTSPLIT(_xlfn.XLOOKUP(E533,techniques!$A$2:$A$608,techniques!$B$2:$B$608),":")),"")</f>
        <v/>
      </c>
      <c r="G533" s="28"/>
      <c r="H533" s="28" t="str">
        <f t="shared" si="28"/>
        <v/>
      </c>
      <c r="J533" s="28"/>
      <c r="K533" s="28" t="str" cm="1">
        <f t="array" ref="K533">IFERROR(TRIM(_xlfn.TEXTSPLIT(_xlfn.XLOOKUP(J533,techniques!$A$2:$A$608,techniques!$B$2:$B$608),":")),"")</f>
        <v/>
      </c>
      <c r="L533" s="28"/>
      <c r="M533" s="28" t="str">
        <f t="shared" si="29"/>
        <v/>
      </c>
      <c r="Q533" s="28"/>
      <c r="R533" s="28"/>
      <c r="S533" s="28"/>
      <c r="T533" s="28"/>
      <c r="V533" s="1">
        <f t="shared" si="30"/>
        <v>0</v>
      </c>
    </row>
    <row r="534" spans="5:22" outlineLevel="1" x14ac:dyDescent="0.45">
      <c r="E534" s="28"/>
      <c r="F534" s="28" t="str" cm="1">
        <f t="array" ref="F534">IFERROR(TRIM(_xlfn.TEXTSPLIT(_xlfn.XLOOKUP(E534,techniques!$A$2:$A$608,techniques!$B$2:$B$608),":")),"")</f>
        <v/>
      </c>
      <c r="G534" s="28"/>
      <c r="H534" s="28" t="str">
        <f t="shared" si="28"/>
        <v/>
      </c>
      <c r="J534" s="28"/>
      <c r="K534" s="28" t="str" cm="1">
        <f t="array" ref="K534">IFERROR(TRIM(_xlfn.TEXTSPLIT(_xlfn.XLOOKUP(J534,techniques!$A$2:$A$608,techniques!$B$2:$B$608),":")),"")</f>
        <v/>
      </c>
      <c r="L534" s="28"/>
      <c r="M534" s="28" t="str">
        <f t="shared" si="29"/>
        <v/>
      </c>
      <c r="Q534" s="28"/>
      <c r="R534" s="28"/>
      <c r="S534" s="28"/>
      <c r="T534" s="28"/>
      <c r="V534" s="1">
        <f t="shared" si="30"/>
        <v>0</v>
      </c>
    </row>
    <row r="535" spans="5:22" outlineLevel="1" x14ac:dyDescent="0.45">
      <c r="E535" s="28"/>
      <c r="F535" s="28" t="str" cm="1">
        <f t="array" ref="F535">IFERROR(TRIM(_xlfn.TEXTSPLIT(_xlfn.XLOOKUP(E535,techniques!$A$2:$A$608,techniques!$B$2:$B$608),":")),"")</f>
        <v/>
      </c>
      <c r="G535" s="28"/>
      <c r="H535" s="28" t="str">
        <f t="shared" si="28"/>
        <v/>
      </c>
      <c r="J535" s="28"/>
      <c r="K535" s="28" t="str" cm="1">
        <f t="array" ref="K535">IFERROR(TRIM(_xlfn.TEXTSPLIT(_xlfn.XLOOKUP(J535,techniques!$A$2:$A$608,techniques!$B$2:$B$608),":")),"")</f>
        <v/>
      </c>
      <c r="L535" s="28"/>
      <c r="M535" s="28" t="str">
        <f t="shared" si="29"/>
        <v/>
      </c>
      <c r="Q535" s="28"/>
      <c r="R535" s="28"/>
      <c r="S535" s="28"/>
      <c r="T535" s="28"/>
      <c r="V535" s="1">
        <f t="shared" si="30"/>
        <v>0</v>
      </c>
    </row>
    <row r="536" spans="5:22" outlineLevel="1" x14ac:dyDescent="0.45">
      <c r="E536" s="28"/>
      <c r="F536" s="28" t="str" cm="1">
        <f t="array" ref="F536">IFERROR(TRIM(_xlfn.TEXTSPLIT(_xlfn.XLOOKUP(E536,techniques!$A$2:$A$608,techniques!$B$2:$B$608),":")),"")</f>
        <v/>
      </c>
      <c r="G536" s="28"/>
      <c r="H536" s="28" t="str">
        <f t="shared" si="28"/>
        <v/>
      </c>
      <c r="J536" s="28"/>
      <c r="K536" s="28" t="str" cm="1">
        <f t="array" ref="K536">IFERROR(TRIM(_xlfn.TEXTSPLIT(_xlfn.XLOOKUP(J536,techniques!$A$2:$A$608,techniques!$B$2:$B$608),":")),"")</f>
        <v/>
      </c>
      <c r="L536" s="28"/>
      <c r="M536" s="28" t="str">
        <f t="shared" si="29"/>
        <v/>
      </c>
      <c r="Q536" s="28"/>
      <c r="R536" s="28"/>
      <c r="S536" s="28"/>
      <c r="T536" s="28"/>
      <c r="V536" s="1">
        <f t="shared" si="30"/>
        <v>0</v>
      </c>
    </row>
    <row r="537" spans="5:22" outlineLevel="1" x14ac:dyDescent="0.45">
      <c r="E537" s="28"/>
      <c r="F537" s="28" t="str" cm="1">
        <f t="array" ref="F537">IFERROR(TRIM(_xlfn.TEXTSPLIT(_xlfn.XLOOKUP(E537,techniques!$A$2:$A$608,techniques!$B$2:$B$608),":")),"")</f>
        <v/>
      </c>
      <c r="G537" s="28"/>
      <c r="H537" s="28" t="str">
        <f t="shared" si="28"/>
        <v/>
      </c>
      <c r="J537" s="28"/>
      <c r="K537" s="28" t="str" cm="1">
        <f t="array" ref="K537">IFERROR(TRIM(_xlfn.TEXTSPLIT(_xlfn.XLOOKUP(J537,techniques!$A$2:$A$608,techniques!$B$2:$B$608),":")),"")</f>
        <v/>
      </c>
      <c r="L537" s="28"/>
      <c r="M537" s="28" t="str">
        <f t="shared" si="29"/>
        <v/>
      </c>
      <c r="Q537" s="28"/>
      <c r="R537" s="28"/>
      <c r="S537" s="28"/>
      <c r="T537" s="28"/>
      <c r="V537" s="1">
        <f t="shared" si="30"/>
        <v>0</v>
      </c>
    </row>
    <row r="538" spans="5:22" outlineLevel="1" x14ac:dyDescent="0.45">
      <c r="E538" s="28"/>
      <c r="F538" s="28" t="str" cm="1">
        <f t="array" ref="F538">IFERROR(TRIM(_xlfn.TEXTSPLIT(_xlfn.XLOOKUP(E538,techniques!$A$2:$A$608,techniques!$B$2:$B$608),":")),"")</f>
        <v/>
      </c>
      <c r="G538" s="28"/>
      <c r="H538" s="28" t="str">
        <f t="shared" si="28"/>
        <v/>
      </c>
      <c r="J538" s="28"/>
      <c r="K538" s="28" t="str" cm="1">
        <f t="array" ref="K538">IFERROR(TRIM(_xlfn.TEXTSPLIT(_xlfn.XLOOKUP(J538,techniques!$A$2:$A$608,techniques!$B$2:$B$608),":")),"")</f>
        <v/>
      </c>
      <c r="L538" s="28"/>
      <c r="M538" s="28" t="str">
        <f t="shared" si="29"/>
        <v/>
      </c>
      <c r="Q538" s="28"/>
      <c r="R538" s="28"/>
      <c r="S538" s="28"/>
      <c r="T538" s="28"/>
      <c r="V538" s="1">
        <f t="shared" si="30"/>
        <v>0</v>
      </c>
    </row>
    <row r="539" spans="5:22" outlineLevel="1" x14ac:dyDescent="0.45">
      <c r="E539" s="28"/>
      <c r="F539" s="28" t="str" cm="1">
        <f t="array" ref="F539">IFERROR(TRIM(_xlfn.TEXTSPLIT(_xlfn.XLOOKUP(E539,techniques!$A$2:$A$608,techniques!$B$2:$B$608),":")),"")</f>
        <v/>
      </c>
      <c r="G539" s="28"/>
      <c r="H539" s="28" t="str">
        <f t="shared" si="28"/>
        <v/>
      </c>
      <c r="J539" s="28"/>
      <c r="K539" s="28" t="str" cm="1">
        <f t="array" ref="K539">IFERROR(TRIM(_xlfn.TEXTSPLIT(_xlfn.XLOOKUP(J539,techniques!$A$2:$A$608,techniques!$B$2:$B$608),":")),"")</f>
        <v/>
      </c>
      <c r="L539" s="28"/>
      <c r="M539" s="28" t="str">
        <f t="shared" si="29"/>
        <v/>
      </c>
      <c r="Q539" s="28"/>
      <c r="R539" s="28"/>
      <c r="S539" s="28"/>
      <c r="T539" s="28"/>
      <c r="V539" s="1">
        <f t="shared" si="30"/>
        <v>0</v>
      </c>
    </row>
    <row r="540" spans="5:22" outlineLevel="1" x14ac:dyDescent="0.45">
      <c r="E540" s="28"/>
      <c r="F540" s="28" t="str" cm="1">
        <f t="array" ref="F540">IFERROR(TRIM(_xlfn.TEXTSPLIT(_xlfn.XLOOKUP(E540,techniques!$A$2:$A$608,techniques!$B$2:$B$608),":")),"")</f>
        <v/>
      </c>
      <c r="G540" s="28"/>
      <c r="H540" s="28" t="str">
        <f t="shared" si="28"/>
        <v/>
      </c>
      <c r="J540" s="28"/>
      <c r="K540" s="28" t="str" cm="1">
        <f t="array" ref="K540">IFERROR(TRIM(_xlfn.TEXTSPLIT(_xlfn.XLOOKUP(J540,techniques!$A$2:$A$608,techniques!$B$2:$B$608),":")),"")</f>
        <v/>
      </c>
      <c r="L540" s="28"/>
      <c r="M540" s="28" t="str">
        <f t="shared" si="29"/>
        <v/>
      </c>
      <c r="Q540" s="28"/>
      <c r="R540" s="28"/>
      <c r="S540" s="28"/>
      <c r="T540" s="28"/>
      <c r="V540" s="1">
        <f t="shared" si="30"/>
        <v>0</v>
      </c>
    </row>
    <row r="541" spans="5:22" outlineLevel="1" x14ac:dyDescent="0.45">
      <c r="E541" s="28"/>
      <c r="F541" s="28" t="str" cm="1">
        <f t="array" ref="F541">IFERROR(TRIM(_xlfn.TEXTSPLIT(_xlfn.XLOOKUP(E541,techniques!$A$2:$A$608,techniques!$B$2:$B$608),":")),"")</f>
        <v/>
      </c>
      <c r="G541" s="28"/>
      <c r="H541" s="28" t="str">
        <f t="shared" si="28"/>
        <v/>
      </c>
      <c r="J541" s="28"/>
      <c r="K541" s="28" t="str" cm="1">
        <f t="array" ref="K541">IFERROR(TRIM(_xlfn.TEXTSPLIT(_xlfn.XLOOKUP(J541,techniques!$A$2:$A$608,techniques!$B$2:$B$608),":")),"")</f>
        <v/>
      </c>
      <c r="L541" s="28"/>
      <c r="M541" s="28" t="str">
        <f t="shared" si="29"/>
        <v/>
      </c>
      <c r="Q541" s="28"/>
      <c r="R541" s="28"/>
      <c r="S541" s="28"/>
      <c r="T541" s="28"/>
      <c r="V541" s="1">
        <f t="shared" si="30"/>
        <v>0</v>
      </c>
    </row>
    <row r="542" spans="5:22" outlineLevel="1" x14ac:dyDescent="0.45">
      <c r="E542" s="28"/>
      <c r="F542" s="28" t="str" cm="1">
        <f t="array" ref="F542">IFERROR(TRIM(_xlfn.TEXTSPLIT(_xlfn.XLOOKUP(E542,techniques!$A$2:$A$608,techniques!$B$2:$B$608),":")),"")</f>
        <v/>
      </c>
      <c r="G542" s="28"/>
      <c r="H542" s="28" t="str">
        <f t="shared" si="28"/>
        <v/>
      </c>
      <c r="J542" s="28"/>
      <c r="K542" s="28" t="str" cm="1">
        <f t="array" ref="K542">IFERROR(TRIM(_xlfn.TEXTSPLIT(_xlfn.XLOOKUP(J542,techniques!$A$2:$A$608,techniques!$B$2:$B$608),":")),"")</f>
        <v/>
      </c>
      <c r="L542" s="28"/>
      <c r="M542" s="28" t="str">
        <f t="shared" si="29"/>
        <v/>
      </c>
      <c r="Q542" s="28"/>
      <c r="R542" s="28"/>
      <c r="S542" s="28"/>
      <c r="T542" s="28"/>
      <c r="V542" s="1">
        <f t="shared" si="30"/>
        <v>0</v>
      </c>
    </row>
    <row r="543" spans="5:22" outlineLevel="1" x14ac:dyDescent="0.45">
      <c r="E543" s="28"/>
      <c r="F543" s="28" t="str" cm="1">
        <f t="array" ref="F543">IFERROR(TRIM(_xlfn.TEXTSPLIT(_xlfn.XLOOKUP(E543,techniques!$A$2:$A$608,techniques!$B$2:$B$608),":")),"")</f>
        <v/>
      </c>
      <c r="G543" s="28"/>
      <c r="H543" s="28" t="str">
        <f t="shared" si="28"/>
        <v/>
      </c>
      <c r="J543" s="28"/>
      <c r="K543" s="28" t="str" cm="1">
        <f t="array" ref="K543">IFERROR(TRIM(_xlfn.TEXTSPLIT(_xlfn.XLOOKUP(J543,techniques!$A$2:$A$608,techniques!$B$2:$B$608),":")),"")</f>
        <v/>
      </c>
      <c r="L543" s="28"/>
      <c r="M543" s="28" t="str">
        <f t="shared" si="29"/>
        <v/>
      </c>
      <c r="Q543" s="28"/>
      <c r="R543" s="28"/>
      <c r="S543" s="28"/>
      <c r="T543" s="28"/>
      <c r="V543" s="1">
        <f t="shared" si="30"/>
        <v>0</v>
      </c>
    </row>
    <row r="544" spans="5:22" outlineLevel="1" x14ac:dyDescent="0.45">
      <c r="E544" s="28"/>
      <c r="F544" s="28" t="str" cm="1">
        <f t="array" ref="F544">IFERROR(TRIM(_xlfn.TEXTSPLIT(_xlfn.XLOOKUP(E544,techniques!$A$2:$A$608,techniques!$B$2:$B$608),":")),"")</f>
        <v/>
      </c>
      <c r="G544" s="28"/>
      <c r="H544" s="28" t="str">
        <f t="shared" si="28"/>
        <v/>
      </c>
      <c r="J544" s="28"/>
      <c r="K544" s="28" t="str" cm="1">
        <f t="array" ref="K544">IFERROR(TRIM(_xlfn.TEXTSPLIT(_xlfn.XLOOKUP(J544,techniques!$A$2:$A$608,techniques!$B$2:$B$608),":")),"")</f>
        <v/>
      </c>
      <c r="L544" s="28"/>
      <c r="M544" s="28" t="str">
        <f t="shared" si="29"/>
        <v/>
      </c>
      <c r="Q544" s="28"/>
      <c r="R544" s="28"/>
      <c r="S544" s="28"/>
      <c r="T544" s="28"/>
      <c r="V544" s="1">
        <f t="shared" si="30"/>
        <v>0</v>
      </c>
    </row>
    <row r="545" spans="5:22" outlineLevel="1" x14ac:dyDescent="0.45">
      <c r="E545" s="28"/>
      <c r="F545" s="28" t="str" cm="1">
        <f t="array" ref="F545">IFERROR(TRIM(_xlfn.TEXTSPLIT(_xlfn.XLOOKUP(E545,techniques!$A$2:$A$608,techniques!$B$2:$B$608),":")),"")</f>
        <v/>
      </c>
      <c r="G545" s="28"/>
      <c r="H545" s="28" t="str">
        <f t="shared" si="28"/>
        <v/>
      </c>
      <c r="J545" s="28"/>
      <c r="K545" s="28" t="str" cm="1">
        <f t="array" ref="K545">IFERROR(TRIM(_xlfn.TEXTSPLIT(_xlfn.XLOOKUP(J545,techniques!$A$2:$A$608,techniques!$B$2:$B$608),":")),"")</f>
        <v/>
      </c>
      <c r="L545" s="28"/>
      <c r="M545" s="28" t="str">
        <f t="shared" si="29"/>
        <v/>
      </c>
      <c r="Q545" s="28"/>
      <c r="R545" s="28"/>
      <c r="S545" s="28"/>
      <c r="T545" s="28"/>
      <c r="V545" s="1">
        <f t="shared" si="30"/>
        <v>0</v>
      </c>
    </row>
    <row r="546" spans="5:22" outlineLevel="1" x14ac:dyDescent="0.45">
      <c r="E546" s="28"/>
      <c r="F546" s="28" t="str" cm="1">
        <f t="array" ref="F546">IFERROR(TRIM(_xlfn.TEXTSPLIT(_xlfn.XLOOKUP(E546,techniques!$A$2:$A$608,techniques!$B$2:$B$608),":")),"")</f>
        <v/>
      </c>
      <c r="G546" s="28"/>
      <c r="H546" s="28" t="str">
        <f t="shared" si="28"/>
        <v/>
      </c>
      <c r="J546" s="28"/>
      <c r="K546" s="28" t="str" cm="1">
        <f t="array" ref="K546">IFERROR(TRIM(_xlfn.TEXTSPLIT(_xlfn.XLOOKUP(J546,techniques!$A$2:$A$608,techniques!$B$2:$B$608),":")),"")</f>
        <v/>
      </c>
      <c r="L546" s="28"/>
      <c r="M546" s="28" t="str">
        <f t="shared" si="29"/>
        <v/>
      </c>
      <c r="Q546" s="28"/>
      <c r="R546" s="28"/>
      <c r="S546" s="28"/>
      <c r="T546" s="28"/>
      <c r="V546" s="1">
        <f t="shared" si="30"/>
        <v>0</v>
      </c>
    </row>
    <row r="547" spans="5:22" outlineLevel="1" x14ac:dyDescent="0.45">
      <c r="E547" s="28"/>
      <c r="F547" s="28" t="str" cm="1">
        <f t="array" ref="F547">IFERROR(TRIM(_xlfn.TEXTSPLIT(_xlfn.XLOOKUP(E547,techniques!$A$2:$A$608,techniques!$B$2:$B$608),":")),"")</f>
        <v/>
      </c>
      <c r="G547" s="28"/>
      <c r="H547" s="28" t="str">
        <f t="shared" si="28"/>
        <v/>
      </c>
      <c r="J547" s="28"/>
      <c r="K547" s="28" t="str" cm="1">
        <f t="array" ref="K547">IFERROR(TRIM(_xlfn.TEXTSPLIT(_xlfn.XLOOKUP(J547,techniques!$A$2:$A$608,techniques!$B$2:$B$608),":")),"")</f>
        <v/>
      </c>
      <c r="L547" s="28"/>
      <c r="M547" s="28" t="str">
        <f t="shared" si="29"/>
        <v/>
      </c>
      <c r="Q547" s="28"/>
      <c r="R547" s="28"/>
      <c r="S547" s="28"/>
      <c r="T547" s="28"/>
      <c r="V547" s="1">
        <f t="shared" si="30"/>
        <v>0</v>
      </c>
    </row>
    <row r="548" spans="5:22" outlineLevel="1" x14ac:dyDescent="0.45">
      <c r="E548" s="28"/>
      <c r="F548" s="28" t="str" cm="1">
        <f t="array" ref="F548">IFERROR(TRIM(_xlfn.TEXTSPLIT(_xlfn.XLOOKUP(E548,techniques!$A$2:$A$608,techniques!$B$2:$B$608),":")),"")</f>
        <v/>
      </c>
      <c r="G548" s="28"/>
      <c r="H548" s="28" t="str">
        <f t="shared" si="28"/>
        <v/>
      </c>
      <c r="J548" s="28"/>
      <c r="K548" s="28" t="str" cm="1">
        <f t="array" ref="K548">IFERROR(TRIM(_xlfn.TEXTSPLIT(_xlfn.XLOOKUP(J548,techniques!$A$2:$A$608,techniques!$B$2:$B$608),":")),"")</f>
        <v/>
      </c>
      <c r="L548" s="28"/>
      <c r="M548" s="28" t="str">
        <f t="shared" si="29"/>
        <v/>
      </c>
      <c r="Q548" s="28"/>
      <c r="R548" s="28"/>
      <c r="S548" s="28"/>
      <c r="T548" s="28"/>
      <c r="V548" s="1">
        <f t="shared" si="30"/>
        <v>0</v>
      </c>
    </row>
    <row r="549" spans="5:22" outlineLevel="1" x14ac:dyDescent="0.45">
      <c r="E549" s="28"/>
      <c r="F549" s="28" t="str" cm="1">
        <f t="array" ref="F549">IFERROR(TRIM(_xlfn.TEXTSPLIT(_xlfn.XLOOKUP(E549,techniques!$A$2:$A$608,techniques!$B$2:$B$608),":")),"")</f>
        <v/>
      </c>
      <c r="G549" s="28"/>
      <c r="H549" s="28" t="str">
        <f t="shared" si="28"/>
        <v/>
      </c>
      <c r="J549" s="28"/>
      <c r="K549" s="28" t="str" cm="1">
        <f t="array" ref="K549">IFERROR(TRIM(_xlfn.TEXTSPLIT(_xlfn.XLOOKUP(J549,techniques!$A$2:$A$608,techniques!$B$2:$B$608),":")),"")</f>
        <v/>
      </c>
      <c r="L549" s="28"/>
      <c r="M549" s="28" t="str">
        <f t="shared" si="29"/>
        <v/>
      </c>
      <c r="Q549" s="28"/>
      <c r="R549" s="28"/>
      <c r="S549" s="28"/>
      <c r="T549" s="28"/>
      <c r="V549" s="1">
        <f t="shared" si="30"/>
        <v>0</v>
      </c>
    </row>
    <row r="550" spans="5:22" outlineLevel="1" x14ac:dyDescent="0.45">
      <c r="E550" s="28"/>
      <c r="F550" s="28" t="str" cm="1">
        <f t="array" ref="F550">IFERROR(TRIM(_xlfn.TEXTSPLIT(_xlfn.XLOOKUP(E550,techniques!$A$2:$A$608,techniques!$B$2:$B$608),":")),"")</f>
        <v/>
      </c>
      <c r="G550" s="28"/>
      <c r="H550" s="28" t="str">
        <f t="shared" si="28"/>
        <v/>
      </c>
      <c r="J550" s="28"/>
      <c r="K550" s="28" t="str" cm="1">
        <f t="array" ref="K550">IFERROR(TRIM(_xlfn.TEXTSPLIT(_xlfn.XLOOKUP(J550,techniques!$A$2:$A$608,techniques!$B$2:$B$608),":")),"")</f>
        <v/>
      </c>
      <c r="L550" s="28"/>
      <c r="M550" s="28" t="str">
        <f t="shared" si="29"/>
        <v/>
      </c>
      <c r="Q550" s="28"/>
      <c r="R550" s="28"/>
      <c r="S550" s="28"/>
      <c r="T550" s="28"/>
      <c r="V550" s="1">
        <f t="shared" si="30"/>
        <v>0</v>
      </c>
    </row>
    <row r="551" spans="5:22" outlineLevel="1" x14ac:dyDescent="0.45">
      <c r="E551" s="28"/>
      <c r="F551" s="28" t="str" cm="1">
        <f t="array" ref="F551">IFERROR(TRIM(_xlfn.TEXTSPLIT(_xlfn.XLOOKUP(E551,techniques!$A$2:$A$608,techniques!$B$2:$B$608),":")),"")</f>
        <v/>
      </c>
      <c r="G551" s="28"/>
      <c r="H551" s="28" t="str">
        <f t="shared" si="28"/>
        <v/>
      </c>
      <c r="J551" s="28"/>
      <c r="K551" s="28" t="str" cm="1">
        <f t="array" ref="K551">IFERROR(TRIM(_xlfn.TEXTSPLIT(_xlfn.XLOOKUP(J551,techniques!$A$2:$A$608,techniques!$B$2:$B$608),":")),"")</f>
        <v/>
      </c>
      <c r="L551" s="28"/>
      <c r="M551" s="28" t="str">
        <f t="shared" si="29"/>
        <v/>
      </c>
      <c r="Q551" s="28"/>
      <c r="R551" s="28"/>
      <c r="S551" s="28"/>
      <c r="T551" s="28"/>
      <c r="V551" s="1">
        <f t="shared" si="30"/>
        <v>0</v>
      </c>
    </row>
    <row r="552" spans="5:22" outlineLevel="1" x14ac:dyDescent="0.45">
      <c r="E552" s="28"/>
      <c r="F552" s="28" t="str" cm="1">
        <f t="array" ref="F552">IFERROR(TRIM(_xlfn.TEXTSPLIT(_xlfn.XLOOKUP(E552,techniques!$A$2:$A$608,techniques!$B$2:$B$608),":")),"")</f>
        <v/>
      </c>
      <c r="G552" s="28"/>
      <c r="H552" s="28" t="str">
        <f t="shared" si="28"/>
        <v/>
      </c>
      <c r="J552" s="28"/>
      <c r="K552" s="28" t="str" cm="1">
        <f t="array" ref="K552">IFERROR(TRIM(_xlfn.TEXTSPLIT(_xlfn.XLOOKUP(J552,techniques!$A$2:$A$608,techniques!$B$2:$B$608),":")),"")</f>
        <v/>
      </c>
      <c r="L552" s="28"/>
      <c r="M552" s="28" t="str">
        <f t="shared" si="29"/>
        <v/>
      </c>
      <c r="Q552" s="28"/>
      <c r="R552" s="28"/>
      <c r="S552" s="28"/>
      <c r="T552" s="28"/>
      <c r="V552" s="1">
        <f t="shared" si="30"/>
        <v>0</v>
      </c>
    </row>
    <row r="553" spans="5:22" outlineLevel="1" x14ac:dyDescent="0.45">
      <c r="E553" s="28"/>
      <c r="F553" s="28" t="str" cm="1">
        <f t="array" ref="F553">IFERROR(TRIM(_xlfn.TEXTSPLIT(_xlfn.XLOOKUP(E553,techniques!$A$2:$A$608,techniques!$B$2:$B$608),":")),"")</f>
        <v/>
      </c>
      <c r="G553" s="28"/>
      <c r="H553" s="28" t="str">
        <f t="shared" si="28"/>
        <v/>
      </c>
      <c r="J553" s="28"/>
      <c r="K553" s="28" t="str" cm="1">
        <f t="array" ref="K553">IFERROR(TRIM(_xlfn.TEXTSPLIT(_xlfn.XLOOKUP(J553,techniques!$A$2:$A$608,techniques!$B$2:$B$608),":")),"")</f>
        <v/>
      </c>
      <c r="L553" s="28"/>
      <c r="M553" s="28" t="str">
        <f t="shared" si="29"/>
        <v/>
      </c>
      <c r="Q553" s="28"/>
      <c r="R553" s="28"/>
      <c r="S553" s="28"/>
      <c r="T553" s="28"/>
      <c r="V553" s="1">
        <f t="shared" si="30"/>
        <v>0</v>
      </c>
    </row>
    <row r="554" spans="5:22" outlineLevel="1" x14ac:dyDescent="0.45">
      <c r="E554" s="28"/>
      <c r="F554" s="28" t="str" cm="1">
        <f t="array" ref="F554">IFERROR(TRIM(_xlfn.TEXTSPLIT(_xlfn.XLOOKUP(E554,techniques!$A$2:$A$608,techniques!$B$2:$B$608),":")),"")</f>
        <v/>
      </c>
      <c r="G554" s="28"/>
      <c r="H554" s="28" t="str">
        <f t="shared" si="28"/>
        <v/>
      </c>
      <c r="J554" s="28"/>
      <c r="K554" s="28" t="str" cm="1">
        <f t="array" ref="K554">IFERROR(TRIM(_xlfn.TEXTSPLIT(_xlfn.XLOOKUP(J554,techniques!$A$2:$A$608,techniques!$B$2:$B$608),":")),"")</f>
        <v/>
      </c>
      <c r="L554" s="28"/>
      <c r="M554" s="28" t="str">
        <f t="shared" si="29"/>
        <v/>
      </c>
      <c r="Q554" s="28"/>
      <c r="R554" s="28"/>
      <c r="S554" s="28"/>
      <c r="T554" s="28"/>
      <c r="V554" s="1">
        <f t="shared" si="30"/>
        <v>0</v>
      </c>
    </row>
    <row r="555" spans="5:22" outlineLevel="1" x14ac:dyDescent="0.45">
      <c r="E555" s="28"/>
      <c r="F555" s="28" t="str" cm="1">
        <f t="array" ref="F555">IFERROR(TRIM(_xlfn.TEXTSPLIT(_xlfn.XLOOKUP(E555,techniques!$A$2:$A$608,techniques!$B$2:$B$608),":")),"")</f>
        <v/>
      </c>
      <c r="G555" s="28"/>
      <c r="H555" s="28" t="str">
        <f t="shared" si="28"/>
        <v/>
      </c>
      <c r="J555" s="28"/>
      <c r="K555" s="28" t="str" cm="1">
        <f t="array" ref="K555">IFERROR(TRIM(_xlfn.TEXTSPLIT(_xlfn.XLOOKUP(J555,techniques!$A$2:$A$608,techniques!$B$2:$B$608),":")),"")</f>
        <v/>
      </c>
      <c r="L555" s="28"/>
      <c r="M555" s="28" t="str">
        <f t="shared" si="29"/>
        <v/>
      </c>
      <c r="Q555" s="28"/>
      <c r="R555" s="28"/>
      <c r="S555" s="28"/>
      <c r="T555" s="28"/>
      <c r="V555" s="1">
        <f t="shared" si="30"/>
        <v>0</v>
      </c>
    </row>
    <row r="556" spans="5:22" outlineLevel="1" x14ac:dyDescent="0.45">
      <c r="E556" s="28"/>
      <c r="F556" s="28" t="str" cm="1">
        <f t="array" ref="F556">IFERROR(TRIM(_xlfn.TEXTSPLIT(_xlfn.XLOOKUP(E556,techniques!$A$2:$A$608,techniques!$B$2:$B$608),":")),"")</f>
        <v/>
      </c>
      <c r="G556" s="28"/>
      <c r="H556" s="28" t="str">
        <f t="shared" si="28"/>
        <v/>
      </c>
      <c r="J556" s="28"/>
      <c r="K556" s="28" t="str" cm="1">
        <f t="array" ref="K556">IFERROR(TRIM(_xlfn.TEXTSPLIT(_xlfn.XLOOKUP(J556,techniques!$A$2:$A$608,techniques!$B$2:$B$608),":")),"")</f>
        <v/>
      </c>
      <c r="L556" s="28"/>
      <c r="M556" s="28" t="str">
        <f t="shared" si="29"/>
        <v/>
      </c>
      <c r="Q556" s="28"/>
      <c r="R556" s="28"/>
      <c r="S556" s="28"/>
      <c r="T556" s="28"/>
      <c r="V556" s="1">
        <f t="shared" si="30"/>
        <v>0</v>
      </c>
    </row>
    <row r="557" spans="5:22" outlineLevel="1" x14ac:dyDescent="0.45">
      <c r="E557" s="28"/>
      <c r="F557" s="28" t="str" cm="1">
        <f t="array" ref="F557">IFERROR(TRIM(_xlfn.TEXTSPLIT(_xlfn.XLOOKUP(E557,techniques!$A$2:$A$608,techniques!$B$2:$B$608),":")),"")</f>
        <v/>
      </c>
      <c r="G557" s="28"/>
      <c r="H557" s="28" t="str">
        <f t="shared" si="28"/>
        <v/>
      </c>
      <c r="J557" s="28"/>
      <c r="K557" s="28" t="str" cm="1">
        <f t="array" ref="K557">IFERROR(TRIM(_xlfn.TEXTSPLIT(_xlfn.XLOOKUP(J557,techniques!$A$2:$A$608,techniques!$B$2:$B$608),":")),"")</f>
        <v/>
      </c>
      <c r="L557" s="28"/>
      <c r="M557" s="28" t="str">
        <f t="shared" si="29"/>
        <v/>
      </c>
      <c r="Q557" s="28"/>
      <c r="R557" s="28"/>
      <c r="S557" s="28"/>
      <c r="T557" s="28"/>
      <c r="V557" s="1">
        <f t="shared" si="30"/>
        <v>0</v>
      </c>
    </row>
    <row r="558" spans="5:22" outlineLevel="1" x14ac:dyDescent="0.45">
      <c r="E558" s="28"/>
      <c r="F558" s="28" t="str" cm="1">
        <f t="array" ref="F558">IFERROR(TRIM(_xlfn.TEXTSPLIT(_xlfn.XLOOKUP(E558,techniques!$A$2:$A$608,techniques!$B$2:$B$608),":")),"")</f>
        <v/>
      </c>
      <c r="G558" s="28"/>
      <c r="H558" s="28" t="str">
        <f t="shared" si="28"/>
        <v/>
      </c>
      <c r="J558" s="28"/>
      <c r="K558" s="28" t="str" cm="1">
        <f t="array" ref="K558">IFERROR(TRIM(_xlfn.TEXTSPLIT(_xlfn.XLOOKUP(J558,techniques!$A$2:$A$608,techniques!$B$2:$B$608),":")),"")</f>
        <v/>
      </c>
      <c r="L558" s="28"/>
      <c r="M558" s="28" t="str">
        <f t="shared" si="29"/>
        <v/>
      </c>
      <c r="Q558" s="28"/>
      <c r="R558" s="28"/>
      <c r="S558" s="28"/>
      <c r="T558" s="28"/>
      <c r="V558" s="1">
        <f t="shared" si="30"/>
        <v>0</v>
      </c>
    </row>
    <row r="559" spans="5:22" outlineLevel="1" x14ac:dyDescent="0.45">
      <c r="E559" s="28"/>
      <c r="F559" s="28" t="str" cm="1">
        <f t="array" ref="F559">IFERROR(TRIM(_xlfn.TEXTSPLIT(_xlfn.XLOOKUP(E559,techniques!$A$2:$A$608,techniques!$B$2:$B$608),":")),"")</f>
        <v/>
      </c>
      <c r="G559" s="28"/>
      <c r="H559" s="28" t="str">
        <f t="shared" si="28"/>
        <v/>
      </c>
      <c r="J559" s="28"/>
      <c r="K559" s="28" t="str" cm="1">
        <f t="array" ref="K559">IFERROR(TRIM(_xlfn.TEXTSPLIT(_xlfn.XLOOKUP(J559,techniques!$A$2:$A$608,techniques!$B$2:$B$608),":")),"")</f>
        <v/>
      </c>
      <c r="L559" s="28"/>
      <c r="M559" s="28" t="str">
        <f t="shared" si="29"/>
        <v/>
      </c>
      <c r="Q559" s="28"/>
      <c r="R559" s="28"/>
      <c r="S559" s="28"/>
      <c r="T559" s="28"/>
      <c r="V559" s="1">
        <f t="shared" si="30"/>
        <v>0</v>
      </c>
    </row>
    <row r="560" spans="5:22" outlineLevel="1" x14ac:dyDescent="0.45">
      <c r="E560" s="28"/>
      <c r="F560" s="28" t="str" cm="1">
        <f t="array" ref="F560">IFERROR(TRIM(_xlfn.TEXTSPLIT(_xlfn.XLOOKUP(E560,techniques!$A$2:$A$608,techniques!$B$2:$B$608),":")),"")</f>
        <v/>
      </c>
      <c r="G560" s="28"/>
      <c r="H560" s="28" t="str">
        <f t="shared" si="28"/>
        <v/>
      </c>
      <c r="J560" s="28"/>
      <c r="K560" s="28" t="str" cm="1">
        <f t="array" ref="K560">IFERROR(TRIM(_xlfn.TEXTSPLIT(_xlfn.XLOOKUP(J560,techniques!$A$2:$A$608,techniques!$B$2:$B$608),":")),"")</f>
        <v/>
      </c>
      <c r="L560" s="28"/>
      <c r="M560" s="28" t="str">
        <f t="shared" si="29"/>
        <v/>
      </c>
      <c r="Q560" s="28"/>
      <c r="R560" s="28"/>
      <c r="S560" s="28"/>
      <c r="T560" s="28"/>
      <c r="V560" s="1">
        <f t="shared" si="30"/>
        <v>0</v>
      </c>
    </row>
    <row r="561" spans="5:22" outlineLevel="1" x14ac:dyDescent="0.45">
      <c r="E561" s="28"/>
      <c r="F561" s="28" t="str" cm="1">
        <f t="array" ref="F561">IFERROR(TRIM(_xlfn.TEXTSPLIT(_xlfn.XLOOKUP(E561,techniques!$A$2:$A$608,techniques!$B$2:$B$608),":")),"")</f>
        <v/>
      </c>
      <c r="G561" s="28"/>
      <c r="H561" s="28" t="str">
        <f t="shared" si="28"/>
        <v/>
      </c>
      <c r="J561" s="28"/>
      <c r="K561" s="28" t="str" cm="1">
        <f t="array" ref="K561">IFERROR(TRIM(_xlfn.TEXTSPLIT(_xlfn.XLOOKUP(J561,techniques!$A$2:$A$608,techniques!$B$2:$B$608),":")),"")</f>
        <v/>
      </c>
      <c r="L561" s="28"/>
      <c r="M561" s="28" t="str">
        <f t="shared" si="29"/>
        <v/>
      </c>
      <c r="Q561" s="28"/>
      <c r="R561" s="28"/>
      <c r="S561" s="28"/>
      <c r="T561" s="28"/>
      <c r="V561" s="1">
        <f t="shared" si="30"/>
        <v>0</v>
      </c>
    </row>
    <row r="562" spans="5:22" outlineLevel="1" x14ac:dyDescent="0.45">
      <c r="E562" s="28"/>
      <c r="F562" s="28" t="str" cm="1">
        <f t="array" ref="F562">IFERROR(TRIM(_xlfn.TEXTSPLIT(_xlfn.XLOOKUP(E562,techniques!$A$2:$A$608,techniques!$B$2:$B$608),":")),"")</f>
        <v/>
      </c>
      <c r="G562" s="28"/>
      <c r="H562" s="28" t="str">
        <f t="shared" si="28"/>
        <v/>
      </c>
      <c r="J562" s="28"/>
      <c r="K562" s="28" t="str" cm="1">
        <f t="array" ref="K562">IFERROR(TRIM(_xlfn.TEXTSPLIT(_xlfn.XLOOKUP(J562,techniques!$A$2:$A$608,techniques!$B$2:$B$608),":")),"")</f>
        <v/>
      </c>
      <c r="L562" s="28"/>
      <c r="M562" s="28" t="str">
        <f t="shared" si="29"/>
        <v/>
      </c>
      <c r="Q562" s="28"/>
      <c r="R562" s="28"/>
      <c r="S562" s="28"/>
      <c r="T562" s="28"/>
      <c r="V562" s="1">
        <f t="shared" si="30"/>
        <v>0</v>
      </c>
    </row>
    <row r="563" spans="5:22" outlineLevel="1" x14ac:dyDescent="0.45">
      <c r="E563" s="28"/>
      <c r="F563" s="28" t="str" cm="1">
        <f t="array" ref="F563">IFERROR(TRIM(_xlfn.TEXTSPLIT(_xlfn.XLOOKUP(E563,techniques!$A$2:$A$608,techniques!$B$2:$B$608),":")),"")</f>
        <v/>
      </c>
      <c r="G563" s="28"/>
      <c r="H563" s="28" t="str">
        <f t="shared" si="28"/>
        <v/>
      </c>
      <c r="J563" s="28"/>
      <c r="K563" s="28" t="str" cm="1">
        <f t="array" ref="K563">IFERROR(TRIM(_xlfn.TEXTSPLIT(_xlfn.XLOOKUP(J563,techniques!$A$2:$A$608,techniques!$B$2:$B$608),":")),"")</f>
        <v/>
      </c>
      <c r="L563" s="28"/>
      <c r="M563" s="28" t="str">
        <f t="shared" si="29"/>
        <v/>
      </c>
      <c r="Q563" s="28"/>
      <c r="R563" s="28"/>
      <c r="S563" s="28"/>
      <c r="T563" s="28"/>
      <c r="V563" s="1">
        <f t="shared" si="30"/>
        <v>0</v>
      </c>
    </row>
    <row r="564" spans="5:22" outlineLevel="1" x14ac:dyDescent="0.45">
      <c r="E564" s="28"/>
      <c r="F564" s="28" t="str" cm="1">
        <f t="array" ref="F564">IFERROR(TRIM(_xlfn.TEXTSPLIT(_xlfn.XLOOKUP(E564,techniques!$A$2:$A$608,techniques!$B$2:$B$608),":")),"")</f>
        <v/>
      </c>
      <c r="G564" s="28"/>
      <c r="H564" s="28" t="str">
        <f t="shared" si="28"/>
        <v/>
      </c>
      <c r="J564" s="28"/>
      <c r="K564" s="28" t="str" cm="1">
        <f t="array" ref="K564">IFERROR(TRIM(_xlfn.TEXTSPLIT(_xlfn.XLOOKUP(J564,techniques!$A$2:$A$608,techniques!$B$2:$B$608),":")),"")</f>
        <v/>
      </c>
      <c r="L564" s="28"/>
      <c r="M564" s="28" t="str">
        <f t="shared" si="29"/>
        <v/>
      </c>
      <c r="Q564" s="28"/>
      <c r="R564" s="28"/>
      <c r="S564" s="28"/>
      <c r="T564" s="28"/>
      <c r="V564" s="1">
        <f t="shared" si="30"/>
        <v>0</v>
      </c>
    </row>
    <row r="565" spans="5:22" outlineLevel="1" x14ac:dyDescent="0.45">
      <c r="E565" s="28"/>
      <c r="F565" s="28" t="str" cm="1">
        <f t="array" ref="F565">IFERROR(TRIM(_xlfn.TEXTSPLIT(_xlfn.XLOOKUP(E565,techniques!$A$2:$A$608,techniques!$B$2:$B$608),":")),"")</f>
        <v/>
      </c>
      <c r="G565" s="28"/>
      <c r="H565" s="28" t="str">
        <f t="shared" si="28"/>
        <v/>
      </c>
      <c r="J565" s="28"/>
      <c r="K565" s="28" t="str" cm="1">
        <f t="array" ref="K565">IFERROR(TRIM(_xlfn.TEXTSPLIT(_xlfn.XLOOKUP(J565,techniques!$A$2:$A$608,techniques!$B$2:$B$608),":")),"")</f>
        <v/>
      </c>
      <c r="L565" s="28"/>
      <c r="M565" s="28" t="str">
        <f t="shared" si="29"/>
        <v/>
      </c>
      <c r="Q565" s="28"/>
      <c r="R565" s="28"/>
      <c r="S565" s="28"/>
      <c r="T565" s="28"/>
      <c r="V565" s="1">
        <f t="shared" si="30"/>
        <v>0</v>
      </c>
    </row>
    <row r="566" spans="5:22" outlineLevel="1" x14ac:dyDescent="0.45">
      <c r="E566" s="28"/>
      <c r="F566" s="28" t="str" cm="1">
        <f t="array" ref="F566">IFERROR(TRIM(_xlfn.TEXTSPLIT(_xlfn.XLOOKUP(E566,techniques!$A$2:$A$608,techniques!$B$2:$B$608),":")),"")</f>
        <v/>
      </c>
      <c r="G566" s="28"/>
      <c r="H566" s="28" t="str">
        <f t="shared" si="28"/>
        <v/>
      </c>
      <c r="J566" s="28"/>
      <c r="K566" s="28" t="str" cm="1">
        <f t="array" ref="K566">IFERROR(TRIM(_xlfn.TEXTSPLIT(_xlfn.XLOOKUP(J566,techniques!$A$2:$A$608,techniques!$B$2:$B$608),":")),"")</f>
        <v/>
      </c>
      <c r="L566" s="28"/>
      <c r="M566" s="28" t="str">
        <f t="shared" si="29"/>
        <v/>
      </c>
      <c r="Q566" s="28"/>
      <c r="R566" s="28"/>
      <c r="S566" s="28"/>
      <c r="T566" s="28"/>
      <c r="V566" s="1">
        <f t="shared" si="30"/>
        <v>0</v>
      </c>
    </row>
    <row r="567" spans="5:22" outlineLevel="1" x14ac:dyDescent="0.45">
      <c r="E567" s="28"/>
      <c r="F567" s="28" t="str" cm="1">
        <f t="array" ref="F567">IFERROR(TRIM(_xlfn.TEXTSPLIT(_xlfn.XLOOKUP(E567,techniques!$A$2:$A$608,techniques!$B$2:$B$608),":")),"")</f>
        <v/>
      </c>
      <c r="G567" s="28"/>
      <c r="H567" s="28" t="str">
        <f t="shared" si="28"/>
        <v/>
      </c>
      <c r="J567" s="28"/>
      <c r="K567" s="28" t="str" cm="1">
        <f t="array" ref="K567">IFERROR(TRIM(_xlfn.TEXTSPLIT(_xlfn.XLOOKUP(J567,techniques!$A$2:$A$608,techniques!$B$2:$B$608),":")),"")</f>
        <v/>
      </c>
      <c r="L567" s="28"/>
      <c r="M567" s="28" t="str">
        <f t="shared" si="29"/>
        <v/>
      </c>
      <c r="Q567" s="28"/>
      <c r="R567" s="28"/>
      <c r="S567" s="28"/>
      <c r="T567" s="28"/>
      <c r="V567" s="1">
        <f t="shared" si="30"/>
        <v>0</v>
      </c>
    </row>
    <row r="568" spans="5:22" outlineLevel="1" x14ac:dyDescent="0.45">
      <c r="E568" s="28"/>
      <c r="F568" s="28" t="str" cm="1">
        <f t="array" ref="F568">IFERROR(TRIM(_xlfn.TEXTSPLIT(_xlfn.XLOOKUP(E568,techniques!$A$2:$A$608,techniques!$B$2:$B$608),":")),"")</f>
        <v/>
      </c>
      <c r="G568" s="28"/>
      <c r="H568" s="28" t="str">
        <f t="shared" si="28"/>
        <v/>
      </c>
      <c r="J568" s="28"/>
      <c r="K568" s="28" t="str" cm="1">
        <f t="array" ref="K568">IFERROR(TRIM(_xlfn.TEXTSPLIT(_xlfn.XLOOKUP(J568,techniques!$A$2:$A$608,techniques!$B$2:$B$608),":")),"")</f>
        <v/>
      </c>
      <c r="L568" s="28"/>
      <c r="M568" s="28" t="str">
        <f t="shared" si="29"/>
        <v/>
      </c>
      <c r="Q568" s="28"/>
      <c r="R568" s="28"/>
      <c r="S568" s="28"/>
      <c r="T568" s="28"/>
      <c r="V568" s="1">
        <f t="shared" si="30"/>
        <v>0</v>
      </c>
    </row>
    <row r="569" spans="5:22" outlineLevel="1" x14ac:dyDescent="0.45">
      <c r="E569" s="28"/>
      <c r="F569" s="28" t="str" cm="1">
        <f t="array" ref="F569">IFERROR(TRIM(_xlfn.TEXTSPLIT(_xlfn.XLOOKUP(E569,techniques!$A$2:$A$608,techniques!$B$2:$B$608),":")),"")</f>
        <v/>
      </c>
      <c r="G569" s="28"/>
      <c r="H569" s="28" t="str">
        <f t="shared" si="28"/>
        <v/>
      </c>
      <c r="J569" s="28"/>
      <c r="K569" s="28" t="str" cm="1">
        <f t="array" ref="K569">IFERROR(TRIM(_xlfn.TEXTSPLIT(_xlfn.XLOOKUP(J569,techniques!$A$2:$A$608,techniques!$B$2:$B$608),":")),"")</f>
        <v/>
      </c>
      <c r="L569" s="28"/>
      <c r="M569" s="28" t="str">
        <f t="shared" si="29"/>
        <v/>
      </c>
      <c r="Q569" s="28"/>
      <c r="R569" s="28"/>
      <c r="S569" s="28"/>
      <c r="T569" s="28"/>
      <c r="V569" s="1">
        <f t="shared" si="30"/>
        <v>0</v>
      </c>
    </row>
    <row r="570" spans="5:22" outlineLevel="1" x14ac:dyDescent="0.45">
      <c r="E570" s="28"/>
      <c r="F570" s="28" t="str" cm="1">
        <f t="array" ref="F570">IFERROR(TRIM(_xlfn.TEXTSPLIT(_xlfn.XLOOKUP(E570,techniques!$A$2:$A$608,techniques!$B$2:$B$608),":")),"")</f>
        <v/>
      </c>
      <c r="G570" s="28"/>
      <c r="H570" s="28" t="str">
        <f t="shared" si="28"/>
        <v/>
      </c>
      <c r="J570" s="28"/>
      <c r="K570" s="28" t="str" cm="1">
        <f t="array" ref="K570">IFERROR(TRIM(_xlfn.TEXTSPLIT(_xlfn.XLOOKUP(J570,techniques!$A$2:$A$608,techniques!$B$2:$B$608),":")),"")</f>
        <v/>
      </c>
      <c r="L570" s="28"/>
      <c r="M570" s="28" t="str">
        <f t="shared" si="29"/>
        <v/>
      </c>
      <c r="Q570" s="28"/>
      <c r="R570" s="28"/>
      <c r="S570" s="28"/>
      <c r="T570" s="28"/>
      <c r="V570" s="1">
        <f t="shared" si="30"/>
        <v>0</v>
      </c>
    </row>
    <row r="571" spans="5:22" outlineLevel="1" x14ac:dyDescent="0.45">
      <c r="E571" s="28"/>
      <c r="F571" s="28" t="str" cm="1">
        <f t="array" ref="F571">IFERROR(TRIM(_xlfn.TEXTSPLIT(_xlfn.XLOOKUP(E571,techniques!$A$2:$A$608,techniques!$B$2:$B$608),":")),"")</f>
        <v/>
      </c>
      <c r="G571" s="28"/>
      <c r="H571" s="28" t="str">
        <f t="shared" si="28"/>
        <v/>
      </c>
      <c r="J571" s="28"/>
      <c r="K571" s="28" t="str" cm="1">
        <f t="array" ref="K571">IFERROR(TRIM(_xlfn.TEXTSPLIT(_xlfn.XLOOKUP(J571,techniques!$A$2:$A$608,techniques!$B$2:$B$608),":")),"")</f>
        <v/>
      </c>
      <c r="L571" s="28"/>
      <c r="M571" s="28" t="str">
        <f t="shared" si="29"/>
        <v/>
      </c>
      <c r="Q571" s="28"/>
      <c r="R571" s="28"/>
      <c r="S571" s="28"/>
      <c r="T571" s="28"/>
      <c r="V571" s="1">
        <f t="shared" si="30"/>
        <v>0</v>
      </c>
    </row>
    <row r="572" spans="5:22" outlineLevel="1" x14ac:dyDescent="0.45">
      <c r="E572" s="28"/>
      <c r="F572" s="28" t="str" cm="1">
        <f t="array" ref="F572">IFERROR(TRIM(_xlfn.TEXTSPLIT(_xlfn.XLOOKUP(E572,techniques!$A$2:$A$608,techniques!$B$2:$B$608),":")),"")</f>
        <v/>
      </c>
      <c r="G572" s="28"/>
      <c r="H572" s="28" t="str">
        <f t="shared" si="28"/>
        <v/>
      </c>
      <c r="J572" s="28"/>
      <c r="K572" s="28" t="str" cm="1">
        <f t="array" ref="K572">IFERROR(TRIM(_xlfn.TEXTSPLIT(_xlfn.XLOOKUP(J572,techniques!$A$2:$A$608,techniques!$B$2:$B$608),":")),"")</f>
        <v/>
      </c>
      <c r="L572" s="28"/>
      <c r="M572" s="28" t="str">
        <f t="shared" si="29"/>
        <v/>
      </c>
      <c r="Q572" s="28"/>
      <c r="R572" s="28"/>
      <c r="S572" s="28"/>
      <c r="T572" s="28"/>
      <c r="V572" s="1">
        <f t="shared" si="30"/>
        <v>0</v>
      </c>
    </row>
    <row r="573" spans="5:22" outlineLevel="1" x14ac:dyDescent="0.45">
      <c r="E573" s="28"/>
      <c r="F573" s="28" t="str" cm="1">
        <f t="array" ref="F573">IFERROR(TRIM(_xlfn.TEXTSPLIT(_xlfn.XLOOKUP(E573,techniques!$A$2:$A$608,techniques!$B$2:$B$608),":")),"")</f>
        <v/>
      </c>
      <c r="G573" s="28"/>
      <c r="H573" s="28" t="str">
        <f t="shared" si="28"/>
        <v/>
      </c>
      <c r="J573" s="28"/>
      <c r="K573" s="28" t="str" cm="1">
        <f t="array" ref="K573">IFERROR(TRIM(_xlfn.TEXTSPLIT(_xlfn.XLOOKUP(J573,techniques!$A$2:$A$608,techniques!$B$2:$B$608),":")),"")</f>
        <v/>
      </c>
      <c r="L573" s="28"/>
      <c r="M573" s="28" t="str">
        <f t="shared" si="29"/>
        <v/>
      </c>
      <c r="Q573" s="28"/>
      <c r="R573" s="28"/>
      <c r="S573" s="28"/>
      <c r="T573" s="28"/>
      <c r="V573" s="1">
        <f t="shared" si="30"/>
        <v>0</v>
      </c>
    </row>
    <row r="574" spans="5:22" outlineLevel="1" x14ac:dyDescent="0.45">
      <c r="E574" s="28"/>
      <c r="F574" s="28" t="str" cm="1">
        <f t="array" ref="F574">IFERROR(TRIM(_xlfn.TEXTSPLIT(_xlfn.XLOOKUP(E574,techniques!$A$2:$A$608,techniques!$B$2:$B$608),":")),"")</f>
        <v/>
      </c>
      <c r="G574" s="28"/>
      <c r="H574" s="28" t="str">
        <f t="shared" si="28"/>
        <v/>
      </c>
      <c r="J574" s="28"/>
      <c r="K574" s="28" t="str" cm="1">
        <f t="array" ref="K574">IFERROR(TRIM(_xlfn.TEXTSPLIT(_xlfn.XLOOKUP(J574,techniques!$A$2:$A$608,techniques!$B$2:$B$608),":")),"")</f>
        <v/>
      </c>
      <c r="L574" s="28"/>
      <c r="M574" s="28" t="str">
        <f t="shared" si="29"/>
        <v/>
      </c>
      <c r="Q574" s="28"/>
      <c r="R574" s="28"/>
      <c r="S574" s="28"/>
      <c r="T574" s="28"/>
      <c r="V574" s="1">
        <f t="shared" si="30"/>
        <v>0</v>
      </c>
    </row>
    <row r="575" spans="5:22" outlineLevel="1" x14ac:dyDescent="0.45">
      <c r="E575" s="28"/>
      <c r="F575" s="28" t="str" cm="1">
        <f t="array" ref="F575">IFERROR(TRIM(_xlfn.TEXTSPLIT(_xlfn.XLOOKUP(E575,techniques!$A$2:$A$608,techniques!$B$2:$B$608),":")),"")</f>
        <v/>
      </c>
      <c r="G575" s="28"/>
      <c r="H575" s="28" t="str">
        <f t="shared" si="28"/>
        <v/>
      </c>
      <c r="J575" s="28"/>
      <c r="K575" s="28" t="str" cm="1">
        <f t="array" ref="K575">IFERROR(TRIM(_xlfn.TEXTSPLIT(_xlfn.XLOOKUP(J575,techniques!$A$2:$A$608,techniques!$B$2:$B$608),":")),"")</f>
        <v/>
      </c>
      <c r="L575" s="28"/>
      <c r="M575" s="28" t="str">
        <f t="shared" si="29"/>
        <v/>
      </c>
      <c r="Q575" s="28"/>
      <c r="R575" s="28"/>
      <c r="S575" s="28"/>
      <c r="T575" s="28"/>
      <c r="V575" s="1">
        <f t="shared" si="30"/>
        <v>0</v>
      </c>
    </row>
    <row r="576" spans="5:22" outlineLevel="1" x14ac:dyDescent="0.45">
      <c r="E576" s="28"/>
      <c r="F576" s="28" t="str" cm="1">
        <f t="array" ref="F576">IFERROR(TRIM(_xlfn.TEXTSPLIT(_xlfn.XLOOKUP(E576,techniques!$A$2:$A$608,techniques!$B$2:$B$608),":")),"")</f>
        <v/>
      </c>
      <c r="G576" s="28"/>
      <c r="H576" s="28" t="str">
        <f t="shared" si="28"/>
        <v/>
      </c>
      <c r="J576" s="28"/>
      <c r="K576" s="28" t="str" cm="1">
        <f t="array" ref="K576">IFERROR(TRIM(_xlfn.TEXTSPLIT(_xlfn.XLOOKUP(J576,techniques!$A$2:$A$608,techniques!$B$2:$B$608),":")),"")</f>
        <v/>
      </c>
      <c r="L576" s="28"/>
      <c r="M576" s="28" t="str">
        <f t="shared" si="29"/>
        <v/>
      </c>
      <c r="Q576" s="28"/>
      <c r="R576" s="28"/>
      <c r="S576" s="28"/>
      <c r="T576" s="28"/>
      <c r="V576" s="1">
        <f t="shared" si="30"/>
        <v>0</v>
      </c>
    </row>
    <row r="577" spans="5:22" outlineLevel="1" x14ac:dyDescent="0.45">
      <c r="E577" s="28"/>
      <c r="F577" s="28" t="str" cm="1">
        <f t="array" ref="F577">IFERROR(TRIM(_xlfn.TEXTSPLIT(_xlfn.XLOOKUP(E577,techniques!$A$2:$A$608,techniques!$B$2:$B$608),":")),"")</f>
        <v/>
      </c>
      <c r="G577" s="28"/>
      <c r="H577" s="28" t="str">
        <f t="shared" si="28"/>
        <v/>
      </c>
      <c r="J577" s="28"/>
      <c r="K577" s="28" t="str" cm="1">
        <f t="array" ref="K577">IFERROR(TRIM(_xlfn.TEXTSPLIT(_xlfn.XLOOKUP(J577,techniques!$A$2:$A$608,techniques!$B$2:$B$608),":")),"")</f>
        <v/>
      </c>
      <c r="L577" s="28"/>
      <c r="M577" s="28" t="str">
        <f t="shared" si="29"/>
        <v/>
      </c>
      <c r="Q577" s="28"/>
      <c r="R577" s="28"/>
      <c r="S577" s="28"/>
      <c r="T577" s="28"/>
      <c r="V577" s="1">
        <f t="shared" si="30"/>
        <v>0</v>
      </c>
    </row>
    <row r="578" spans="5:22" outlineLevel="1" x14ac:dyDescent="0.45">
      <c r="E578" s="28"/>
      <c r="F578" s="28" t="str" cm="1">
        <f t="array" ref="F578">IFERROR(TRIM(_xlfn.TEXTSPLIT(_xlfn.XLOOKUP(E578,techniques!$A$2:$A$608,techniques!$B$2:$B$608),":")),"")</f>
        <v/>
      </c>
      <c r="G578" s="28"/>
      <c r="H578" s="28" t="str">
        <f t="shared" si="28"/>
        <v/>
      </c>
      <c r="J578" s="28"/>
      <c r="K578" s="28" t="str" cm="1">
        <f t="array" ref="K578">IFERROR(TRIM(_xlfn.TEXTSPLIT(_xlfn.XLOOKUP(J578,techniques!$A$2:$A$608,techniques!$B$2:$B$608),":")),"")</f>
        <v/>
      </c>
      <c r="L578" s="28"/>
      <c r="M578" s="28" t="str">
        <f t="shared" si="29"/>
        <v/>
      </c>
      <c r="Q578" s="28"/>
      <c r="R578" s="28"/>
      <c r="S578" s="28"/>
      <c r="T578" s="28"/>
      <c r="V578" s="1">
        <f t="shared" si="30"/>
        <v>0</v>
      </c>
    </row>
    <row r="579" spans="5:22" outlineLevel="1" x14ac:dyDescent="0.45">
      <c r="E579" s="28"/>
      <c r="F579" s="28" t="str" cm="1">
        <f t="array" ref="F579">IFERROR(TRIM(_xlfn.TEXTSPLIT(_xlfn.XLOOKUP(E579,techniques!$A$2:$A$608,techniques!$B$2:$B$608),":")),"")</f>
        <v/>
      </c>
      <c r="G579" s="28"/>
      <c r="H579" s="28" t="str">
        <f t="shared" si="28"/>
        <v/>
      </c>
      <c r="J579" s="28"/>
      <c r="K579" s="28" t="str" cm="1">
        <f t="array" ref="K579">IFERROR(TRIM(_xlfn.TEXTSPLIT(_xlfn.XLOOKUP(J579,techniques!$A$2:$A$608,techniques!$B$2:$B$608),":")),"")</f>
        <v/>
      </c>
      <c r="L579" s="28"/>
      <c r="M579" s="28" t="str">
        <f t="shared" si="29"/>
        <v/>
      </c>
      <c r="Q579" s="28"/>
      <c r="R579" s="28"/>
      <c r="S579" s="28"/>
      <c r="T579" s="28"/>
      <c r="V579" s="1">
        <f t="shared" si="30"/>
        <v>0</v>
      </c>
    </row>
    <row r="580" spans="5:22" outlineLevel="1" x14ac:dyDescent="0.45">
      <c r="E580" s="28"/>
      <c r="F580" s="28" t="str" cm="1">
        <f t="array" ref="F580">IFERROR(TRIM(_xlfn.TEXTSPLIT(_xlfn.XLOOKUP(E580,techniques!$A$2:$A$608,techniques!$B$2:$B$608),":")),"")</f>
        <v/>
      </c>
      <c r="G580" s="28"/>
      <c r="H580" s="28" t="str">
        <f t="shared" si="28"/>
        <v/>
      </c>
      <c r="J580" s="28"/>
      <c r="K580" s="28" t="str" cm="1">
        <f t="array" ref="K580">IFERROR(TRIM(_xlfn.TEXTSPLIT(_xlfn.XLOOKUP(J580,techniques!$A$2:$A$608,techniques!$B$2:$B$608),":")),"")</f>
        <v/>
      </c>
      <c r="L580" s="28"/>
      <c r="M580" s="28" t="str">
        <f t="shared" si="29"/>
        <v/>
      </c>
      <c r="Q580" s="28"/>
      <c r="R580" s="28"/>
      <c r="S580" s="28"/>
      <c r="T580" s="28"/>
      <c r="V580" s="1">
        <f t="shared" si="30"/>
        <v>0</v>
      </c>
    </row>
    <row r="581" spans="5:22" outlineLevel="1" x14ac:dyDescent="0.45">
      <c r="E581" s="28"/>
      <c r="F581" s="28" t="str" cm="1">
        <f t="array" ref="F581">IFERROR(TRIM(_xlfn.TEXTSPLIT(_xlfn.XLOOKUP(E581,techniques!$A$2:$A$608,techniques!$B$2:$B$608),":")),"")</f>
        <v/>
      </c>
      <c r="G581" s="28"/>
      <c r="H581" s="28" t="str">
        <f t="shared" si="28"/>
        <v/>
      </c>
      <c r="J581" s="28"/>
      <c r="K581" s="28" t="str" cm="1">
        <f t="array" ref="K581">IFERROR(TRIM(_xlfn.TEXTSPLIT(_xlfn.XLOOKUP(J581,techniques!$A$2:$A$608,techniques!$B$2:$B$608),":")),"")</f>
        <v/>
      </c>
      <c r="L581" s="28"/>
      <c r="M581" s="28" t="str">
        <f t="shared" si="29"/>
        <v/>
      </c>
      <c r="Q581" s="28"/>
      <c r="R581" s="28"/>
      <c r="S581" s="28"/>
      <c r="T581" s="28"/>
      <c r="V581" s="1">
        <f t="shared" si="30"/>
        <v>0</v>
      </c>
    </row>
    <row r="582" spans="5:22" outlineLevel="1" x14ac:dyDescent="0.45">
      <c r="E582" s="28"/>
      <c r="F582" s="28" t="str" cm="1">
        <f t="array" ref="F582">IFERROR(TRIM(_xlfn.TEXTSPLIT(_xlfn.XLOOKUP(E582,techniques!$A$2:$A$608,techniques!$B$2:$B$608),":")),"")</f>
        <v/>
      </c>
      <c r="G582" s="28"/>
      <c r="H582" s="28" t="str">
        <f t="shared" si="28"/>
        <v/>
      </c>
      <c r="J582" s="28"/>
      <c r="K582" s="28" t="str" cm="1">
        <f t="array" ref="K582">IFERROR(TRIM(_xlfn.TEXTSPLIT(_xlfn.XLOOKUP(J582,techniques!$A$2:$A$608,techniques!$B$2:$B$608),":")),"")</f>
        <v/>
      </c>
      <c r="L582" s="28"/>
      <c r="M582" s="28" t="str">
        <f t="shared" si="29"/>
        <v/>
      </c>
      <c r="Q582" s="28"/>
      <c r="R582" s="28"/>
      <c r="S582" s="28"/>
      <c r="T582" s="28"/>
      <c r="V582" s="1">
        <f t="shared" si="30"/>
        <v>0</v>
      </c>
    </row>
    <row r="583" spans="5:22" outlineLevel="1" x14ac:dyDescent="0.45">
      <c r="E583" s="28"/>
      <c r="F583" s="28" t="str" cm="1">
        <f t="array" ref="F583">IFERROR(TRIM(_xlfn.TEXTSPLIT(_xlfn.XLOOKUP(E583,techniques!$A$2:$A$608,techniques!$B$2:$B$608),":")),"")</f>
        <v/>
      </c>
      <c r="G583" s="28"/>
      <c r="H583" s="28" t="str">
        <f t="shared" si="28"/>
        <v/>
      </c>
      <c r="J583" s="28"/>
      <c r="K583" s="28" t="str" cm="1">
        <f t="array" ref="K583">IFERROR(TRIM(_xlfn.TEXTSPLIT(_xlfn.XLOOKUP(J583,techniques!$A$2:$A$608,techniques!$B$2:$B$608),":")),"")</f>
        <v/>
      </c>
      <c r="L583" s="28"/>
      <c r="M583" s="28" t="str">
        <f t="shared" si="29"/>
        <v/>
      </c>
      <c r="Q583" s="28"/>
      <c r="R583" s="28"/>
      <c r="S583" s="28"/>
      <c r="T583" s="28"/>
      <c r="V583" s="1">
        <f t="shared" si="30"/>
        <v>0</v>
      </c>
    </row>
    <row r="584" spans="5:22" outlineLevel="1" x14ac:dyDescent="0.45">
      <c r="E584" s="28"/>
      <c r="F584" s="28" t="str" cm="1">
        <f t="array" ref="F584">IFERROR(TRIM(_xlfn.TEXTSPLIT(_xlfn.XLOOKUP(E584,techniques!$A$2:$A$608,techniques!$B$2:$B$608),":")),"")</f>
        <v/>
      </c>
      <c r="G584" s="28"/>
      <c r="H584" s="28" t="str">
        <f t="shared" si="28"/>
        <v/>
      </c>
      <c r="J584" s="28"/>
      <c r="K584" s="28" t="str" cm="1">
        <f t="array" ref="K584">IFERROR(TRIM(_xlfn.TEXTSPLIT(_xlfn.XLOOKUP(J584,techniques!$A$2:$A$608,techniques!$B$2:$B$608),":")),"")</f>
        <v/>
      </c>
      <c r="L584" s="28"/>
      <c r="M584" s="28" t="str">
        <f t="shared" si="29"/>
        <v/>
      </c>
      <c r="Q584" s="28"/>
      <c r="R584" s="28"/>
      <c r="S584" s="28"/>
      <c r="T584" s="28"/>
      <c r="V584" s="1">
        <f t="shared" si="30"/>
        <v>0</v>
      </c>
    </row>
    <row r="585" spans="5:22" outlineLevel="1" x14ac:dyDescent="0.45">
      <c r="E585" s="28"/>
      <c r="F585" s="28" t="str" cm="1">
        <f t="array" ref="F585">IFERROR(TRIM(_xlfn.TEXTSPLIT(_xlfn.XLOOKUP(E585,techniques!$A$2:$A$608,techniques!$B$2:$B$608),":")),"")</f>
        <v/>
      </c>
      <c r="G585" s="28"/>
      <c r="H585" s="28" t="str">
        <f t="shared" si="28"/>
        <v/>
      </c>
      <c r="J585" s="28"/>
      <c r="K585" s="28" t="str" cm="1">
        <f t="array" ref="K585">IFERROR(TRIM(_xlfn.TEXTSPLIT(_xlfn.XLOOKUP(J585,techniques!$A$2:$A$608,techniques!$B$2:$B$608),":")),"")</f>
        <v/>
      </c>
      <c r="L585" s="28"/>
      <c r="M585" s="28" t="str">
        <f t="shared" si="29"/>
        <v/>
      </c>
      <c r="Q585" s="28"/>
      <c r="R585" s="28"/>
      <c r="S585" s="28"/>
      <c r="T585" s="28"/>
      <c r="V585" s="1">
        <f t="shared" si="30"/>
        <v>0</v>
      </c>
    </row>
    <row r="586" spans="5:22" outlineLevel="1" x14ac:dyDescent="0.45">
      <c r="E586" s="28"/>
      <c r="F586" s="28" t="str" cm="1">
        <f t="array" ref="F586">IFERROR(TRIM(_xlfn.TEXTSPLIT(_xlfn.XLOOKUP(E586,techniques!$A$2:$A$608,techniques!$B$2:$B$608),":")),"")</f>
        <v/>
      </c>
      <c r="G586" s="28"/>
      <c r="H586" s="28" t="str">
        <f t="shared" si="28"/>
        <v/>
      </c>
      <c r="J586" s="28"/>
      <c r="K586" s="28" t="str" cm="1">
        <f t="array" ref="K586">IFERROR(TRIM(_xlfn.TEXTSPLIT(_xlfn.XLOOKUP(J586,techniques!$A$2:$A$608,techniques!$B$2:$B$608),":")),"")</f>
        <v/>
      </c>
      <c r="L586" s="28"/>
      <c r="M586" s="28" t="str">
        <f t="shared" si="29"/>
        <v/>
      </c>
      <c r="Q586" s="28"/>
      <c r="R586" s="28"/>
      <c r="S586" s="28"/>
      <c r="T586" s="28"/>
      <c r="V586" s="1">
        <f t="shared" si="30"/>
        <v>0</v>
      </c>
    </row>
    <row r="587" spans="5:22" outlineLevel="1" x14ac:dyDescent="0.45">
      <c r="E587" s="28"/>
      <c r="F587" s="28" t="str" cm="1">
        <f t="array" ref="F587">IFERROR(TRIM(_xlfn.TEXTSPLIT(_xlfn.XLOOKUP(E587,techniques!$A$2:$A$608,techniques!$B$2:$B$608),":")),"")</f>
        <v/>
      </c>
      <c r="G587" s="28"/>
      <c r="H587" s="28" t="str">
        <f t="shared" si="28"/>
        <v/>
      </c>
      <c r="J587" s="28"/>
      <c r="K587" s="28" t="str" cm="1">
        <f t="array" ref="K587">IFERROR(TRIM(_xlfn.TEXTSPLIT(_xlfn.XLOOKUP(J587,techniques!$A$2:$A$608,techniques!$B$2:$B$608),":")),"")</f>
        <v/>
      </c>
      <c r="L587" s="28"/>
      <c r="M587" s="28" t="str">
        <f t="shared" si="29"/>
        <v/>
      </c>
      <c r="Q587" s="28"/>
      <c r="R587" s="28"/>
      <c r="S587" s="28"/>
      <c r="T587" s="28"/>
      <c r="V587" s="1">
        <f t="shared" si="30"/>
        <v>0</v>
      </c>
    </row>
    <row r="588" spans="5:22" outlineLevel="1" x14ac:dyDescent="0.45">
      <c r="E588" s="28"/>
      <c r="F588" s="28" t="str" cm="1">
        <f t="array" ref="F588">IFERROR(TRIM(_xlfn.TEXTSPLIT(_xlfn.XLOOKUP(E588,techniques!$A$2:$A$608,techniques!$B$2:$B$608),":")),"")</f>
        <v/>
      </c>
      <c r="G588" s="28"/>
      <c r="H588" s="28" t="str">
        <f t="shared" si="28"/>
        <v/>
      </c>
      <c r="J588" s="28"/>
      <c r="K588" s="28" t="str" cm="1">
        <f t="array" ref="K588">IFERROR(TRIM(_xlfn.TEXTSPLIT(_xlfn.XLOOKUP(J588,techniques!$A$2:$A$608,techniques!$B$2:$B$608),":")),"")</f>
        <v/>
      </c>
      <c r="L588" s="28"/>
      <c r="M588" s="28" t="str">
        <f t="shared" si="29"/>
        <v/>
      </c>
      <c r="Q588" s="28"/>
      <c r="R588" s="28"/>
      <c r="S588" s="28"/>
      <c r="T588" s="28"/>
      <c r="V588" s="1">
        <f t="shared" si="30"/>
        <v>0</v>
      </c>
    </row>
    <row r="589" spans="5:22" outlineLevel="1" x14ac:dyDescent="0.45">
      <c r="E589" s="28"/>
      <c r="F589" s="28" t="str" cm="1">
        <f t="array" ref="F589">IFERROR(TRIM(_xlfn.TEXTSPLIT(_xlfn.XLOOKUP(E589,techniques!$A$2:$A$608,techniques!$B$2:$B$608),":")),"")</f>
        <v/>
      </c>
      <c r="G589" s="28"/>
      <c r="H589" s="28" t="str">
        <f t="shared" si="28"/>
        <v/>
      </c>
      <c r="J589" s="28"/>
      <c r="K589" s="28" t="str" cm="1">
        <f t="array" ref="K589">IFERROR(TRIM(_xlfn.TEXTSPLIT(_xlfn.XLOOKUP(J589,techniques!$A$2:$A$608,techniques!$B$2:$B$608),":")),"")</f>
        <v/>
      </c>
      <c r="L589" s="28"/>
      <c r="M589" s="28" t="str">
        <f t="shared" si="29"/>
        <v/>
      </c>
      <c r="Q589" s="28"/>
      <c r="R589" s="28"/>
      <c r="S589" s="28"/>
      <c r="T589" s="28"/>
      <c r="V589" s="1">
        <f t="shared" si="30"/>
        <v>0</v>
      </c>
    </row>
    <row r="590" spans="5:22" outlineLevel="1" x14ac:dyDescent="0.45">
      <c r="E590" s="28"/>
      <c r="F590" s="28" t="str" cm="1">
        <f t="array" ref="F590">IFERROR(TRIM(_xlfn.TEXTSPLIT(_xlfn.XLOOKUP(E590,techniques!$A$2:$A$608,techniques!$B$2:$B$608),":")),"")</f>
        <v/>
      </c>
      <c r="G590" s="28"/>
      <c r="H590" s="28" t="str">
        <f t="shared" si="28"/>
        <v/>
      </c>
      <c r="J590" s="28"/>
      <c r="K590" s="28" t="str" cm="1">
        <f t="array" ref="K590">IFERROR(TRIM(_xlfn.TEXTSPLIT(_xlfn.XLOOKUP(J590,techniques!$A$2:$A$608,techniques!$B$2:$B$608),":")),"")</f>
        <v/>
      </c>
      <c r="L590" s="28"/>
      <c r="M590" s="28" t="str">
        <f t="shared" si="29"/>
        <v/>
      </c>
      <c r="Q590" s="28"/>
      <c r="R590" s="28"/>
      <c r="S590" s="28"/>
      <c r="T590" s="28"/>
      <c r="V590" s="1">
        <f t="shared" si="30"/>
        <v>0</v>
      </c>
    </row>
    <row r="591" spans="5:22" outlineLevel="1" x14ac:dyDescent="0.45">
      <c r="E591" s="28"/>
      <c r="F591" s="28" t="str" cm="1">
        <f t="array" ref="F591">IFERROR(TRIM(_xlfn.TEXTSPLIT(_xlfn.XLOOKUP(E591,techniques!$A$2:$A$608,techniques!$B$2:$B$608),":")),"")</f>
        <v/>
      </c>
      <c r="G591" s="28"/>
      <c r="H591" s="28" t="str">
        <f t="shared" ref="H591:H654" si="31">IF(G591="",_xlfn.TEXTJOIN(": ",TRUE,E591,F591),_xlfn.TEXTJOIN(": ",TRUE,E591,G591))</f>
        <v/>
      </c>
      <c r="J591" s="28"/>
      <c r="K591" s="28" t="str" cm="1">
        <f t="array" ref="K591">IFERROR(TRIM(_xlfn.TEXTSPLIT(_xlfn.XLOOKUP(J591,techniques!$A$2:$A$608,techniques!$B$2:$B$608),":")),"")</f>
        <v/>
      </c>
      <c r="L591" s="28"/>
      <c r="M591" s="28" t="str">
        <f t="shared" ref="M591:M654" si="32">IF(L591="",_xlfn.TEXTJOIN(": ",TRUE,J591,K591),_xlfn.TEXTJOIN(": ",TRUE,J591,L591))</f>
        <v/>
      </c>
      <c r="Q591" s="28"/>
      <c r="R591" s="28"/>
      <c r="S591" s="28"/>
      <c r="T591" s="28"/>
      <c r="V591" s="1">
        <f t="shared" ref="V591:V654" si="33">IF(ISNA(MATCH(J591,E$14:E$1000,0)),J591,"")</f>
        <v>0</v>
      </c>
    </row>
    <row r="592" spans="5:22" outlineLevel="1" x14ac:dyDescent="0.45">
      <c r="E592" s="28"/>
      <c r="F592" s="28" t="str" cm="1">
        <f t="array" ref="F592">IFERROR(TRIM(_xlfn.TEXTSPLIT(_xlfn.XLOOKUP(E592,techniques!$A$2:$A$608,techniques!$B$2:$B$608),":")),"")</f>
        <v/>
      </c>
      <c r="G592" s="28"/>
      <c r="H592" s="28" t="str">
        <f t="shared" si="31"/>
        <v/>
      </c>
      <c r="J592" s="28"/>
      <c r="K592" s="28" t="str" cm="1">
        <f t="array" ref="K592">IFERROR(TRIM(_xlfn.TEXTSPLIT(_xlfn.XLOOKUP(J592,techniques!$A$2:$A$608,techniques!$B$2:$B$608),":")),"")</f>
        <v/>
      </c>
      <c r="L592" s="28"/>
      <c r="M592" s="28" t="str">
        <f t="shared" si="32"/>
        <v/>
      </c>
      <c r="Q592" s="28"/>
      <c r="R592" s="28"/>
      <c r="S592" s="28"/>
      <c r="T592" s="28"/>
      <c r="V592" s="1">
        <f t="shared" si="33"/>
        <v>0</v>
      </c>
    </row>
    <row r="593" spans="5:22" outlineLevel="1" x14ac:dyDescent="0.45">
      <c r="E593" s="28"/>
      <c r="F593" s="28" t="str" cm="1">
        <f t="array" ref="F593">IFERROR(TRIM(_xlfn.TEXTSPLIT(_xlfn.XLOOKUP(E593,techniques!$A$2:$A$608,techniques!$B$2:$B$608),":")),"")</f>
        <v/>
      </c>
      <c r="G593" s="28"/>
      <c r="H593" s="28" t="str">
        <f t="shared" si="31"/>
        <v/>
      </c>
      <c r="J593" s="28"/>
      <c r="K593" s="28" t="str" cm="1">
        <f t="array" ref="K593">IFERROR(TRIM(_xlfn.TEXTSPLIT(_xlfn.XLOOKUP(J593,techniques!$A$2:$A$608,techniques!$B$2:$B$608),":")),"")</f>
        <v/>
      </c>
      <c r="L593" s="28"/>
      <c r="M593" s="28" t="str">
        <f t="shared" si="32"/>
        <v/>
      </c>
      <c r="Q593" s="28"/>
      <c r="R593" s="28"/>
      <c r="S593" s="28"/>
      <c r="T593" s="28"/>
      <c r="V593" s="1">
        <f t="shared" si="33"/>
        <v>0</v>
      </c>
    </row>
    <row r="594" spans="5:22" outlineLevel="1" x14ac:dyDescent="0.45">
      <c r="E594" s="28"/>
      <c r="F594" s="28" t="str" cm="1">
        <f t="array" ref="F594">IFERROR(TRIM(_xlfn.TEXTSPLIT(_xlfn.XLOOKUP(E594,techniques!$A$2:$A$608,techniques!$B$2:$B$608),":")),"")</f>
        <v/>
      </c>
      <c r="G594" s="28"/>
      <c r="H594" s="28" t="str">
        <f t="shared" si="31"/>
        <v/>
      </c>
      <c r="J594" s="28"/>
      <c r="K594" s="28" t="str" cm="1">
        <f t="array" ref="K594">IFERROR(TRIM(_xlfn.TEXTSPLIT(_xlfn.XLOOKUP(J594,techniques!$A$2:$A$608,techniques!$B$2:$B$608),":")),"")</f>
        <v/>
      </c>
      <c r="L594" s="28"/>
      <c r="M594" s="28" t="str">
        <f t="shared" si="32"/>
        <v/>
      </c>
      <c r="Q594" s="28"/>
      <c r="R594" s="28"/>
      <c r="S594" s="28"/>
      <c r="T594" s="28"/>
      <c r="V594" s="1">
        <f t="shared" si="33"/>
        <v>0</v>
      </c>
    </row>
    <row r="595" spans="5:22" outlineLevel="1" x14ac:dyDescent="0.45">
      <c r="E595" s="28"/>
      <c r="F595" s="28" t="str" cm="1">
        <f t="array" ref="F595">IFERROR(TRIM(_xlfn.TEXTSPLIT(_xlfn.XLOOKUP(E595,techniques!$A$2:$A$608,techniques!$B$2:$B$608),":")),"")</f>
        <v/>
      </c>
      <c r="G595" s="28"/>
      <c r="H595" s="28" t="str">
        <f t="shared" si="31"/>
        <v/>
      </c>
      <c r="J595" s="28"/>
      <c r="K595" s="28" t="str" cm="1">
        <f t="array" ref="K595">IFERROR(TRIM(_xlfn.TEXTSPLIT(_xlfn.XLOOKUP(J595,techniques!$A$2:$A$608,techniques!$B$2:$B$608),":")),"")</f>
        <v/>
      </c>
      <c r="L595" s="28"/>
      <c r="M595" s="28" t="str">
        <f t="shared" si="32"/>
        <v/>
      </c>
      <c r="Q595" s="28"/>
      <c r="R595" s="28"/>
      <c r="S595" s="28"/>
      <c r="T595" s="28"/>
      <c r="V595" s="1">
        <f t="shared" si="33"/>
        <v>0</v>
      </c>
    </row>
    <row r="596" spans="5:22" outlineLevel="1" x14ac:dyDescent="0.45">
      <c r="E596" s="28"/>
      <c r="F596" s="28" t="str" cm="1">
        <f t="array" ref="F596">IFERROR(TRIM(_xlfn.TEXTSPLIT(_xlfn.XLOOKUP(E596,techniques!$A$2:$A$608,techniques!$B$2:$B$608),":")),"")</f>
        <v/>
      </c>
      <c r="G596" s="28"/>
      <c r="H596" s="28" t="str">
        <f t="shared" si="31"/>
        <v/>
      </c>
      <c r="J596" s="28"/>
      <c r="K596" s="28" t="str" cm="1">
        <f t="array" ref="K596">IFERROR(TRIM(_xlfn.TEXTSPLIT(_xlfn.XLOOKUP(J596,techniques!$A$2:$A$608,techniques!$B$2:$B$608),":")),"")</f>
        <v/>
      </c>
      <c r="L596" s="28"/>
      <c r="M596" s="28" t="str">
        <f t="shared" si="32"/>
        <v/>
      </c>
      <c r="Q596" s="28"/>
      <c r="R596" s="28"/>
      <c r="S596" s="28"/>
      <c r="T596" s="28"/>
      <c r="V596" s="1">
        <f t="shared" si="33"/>
        <v>0</v>
      </c>
    </row>
    <row r="597" spans="5:22" outlineLevel="1" x14ac:dyDescent="0.45">
      <c r="E597" s="28"/>
      <c r="F597" s="28" t="str" cm="1">
        <f t="array" ref="F597">IFERROR(TRIM(_xlfn.TEXTSPLIT(_xlfn.XLOOKUP(E597,techniques!$A$2:$A$608,techniques!$B$2:$B$608),":")),"")</f>
        <v/>
      </c>
      <c r="G597" s="28"/>
      <c r="H597" s="28" t="str">
        <f t="shared" si="31"/>
        <v/>
      </c>
      <c r="J597" s="28"/>
      <c r="K597" s="28" t="str" cm="1">
        <f t="array" ref="K597">IFERROR(TRIM(_xlfn.TEXTSPLIT(_xlfn.XLOOKUP(J597,techniques!$A$2:$A$608,techniques!$B$2:$B$608),":")),"")</f>
        <v/>
      </c>
      <c r="L597" s="28"/>
      <c r="M597" s="28" t="str">
        <f t="shared" si="32"/>
        <v/>
      </c>
      <c r="Q597" s="28"/>
      <c r="R597" s="28"/>
      <c r="S597" s="28"/>
      <c r="T597" s="28"/>
      <c r="V597" s="1">
        <f t="shared" si="33"/>
        <v>0</v>
      </c>
    </row>
    <row r="598" spans="5:22" outlineLevel="1" x14ac:dyDescent="0.45">
      <c r="E598" s="28"/>
      <c r="F598" s="28" t="str" cm="1">
        <f t="array" ref="F598">IFERROR(TRIM(_xlfn.TEXTSPLIT(_xlfn.XLOOKUP(E598,techniques!$A$2:$A$608,techniques!$B$2:$B$608),":")),"")</f>
        <v/>
      </c>
      <c r="G598" s="28"/>
      <c r="H598" s="28" t="str">
        <f t="shared" si="31"/>
        <v/>
      </c>
      <c r="J598" s="28"/>
      <c r="K598" s="28" t="str" cm="1">
        <f t="array" ref="K598">IFERROR(TRIM(_xlfn.TEXTSPLIT(_xlfn.XLOOKUP(J598,techniques!$A$2:$A$608,techniques!$B$2:$B$608),":")),"")</f>
        <v/>
      </c>
      <c r="L598" s="28"/>
      <c r="M598" s="28" t="str">
        <f t="shared" si="32"/>
        <v/>
      </c>
      <c r="Q598" s="28"/>
      <c r="R598" s="28"/>
      <c r="S598" s="28"/>
      <c r="T598" s="28"/>
      <c r="V598" s="1">
        <f t="shared" si="33"/>
        <v>0</v>
      </c>
    </row>
    <row r="599" spans="5:22" outlineLevel="1" x14ac:dyDescent="0.45">
      <c r="E599" s="28"/>
      <c r="F599" s="28" t="str" cm="1">
        <f t="array" ref="F599">IFERROR(TRIM(_xlfn.TEXTSPLIT(_xlfn.XLOOKUP(E599,techniques!$A$2:$A$608,techniques!$B$2:$B$608),":")),"")</f>
        <v/>
      </c>
      <c r="G599" s="28"/>
      <c r="H599" s="28" t="str">
        <f t="shared" si="31"/>
        <v/>
      </c>
      <c r="J599" s="28"/>
      <c r="K599" s="28" t="str" cm="1">
        <f t="array" ref="K599">IFERROR(TRIM(_xlfn.TEXTSPLIT(_xlfn.XLOOKUP(J599,techniques!$A$2:$A$608,techniques!$B$2:$B$608),":")),"")</f>
        <v/>
      </c>
      <c r="L599" s="28"/>
      <c r="M599" s="28" t="str">
        <f t="shared" si="32"/>
        <v/>
      </c>
      <c r="Q599" s="28"/>
      <c r="R599" s="28"/>
      <c r="S599" s="28"/>
      <c r="T599" s="28"/>
      <c r="V599" s="1">
        <f t="shared" si="33"/>
        <v>0</v>
      </c>
    </row>
    <row r="600" spans="5:22" outlineLevel="1" x14ac:dyDescent="0.45">
      <c r="E600" s="28"/>
      <c r="F600" s="28" t="str" cm="1">
        <f t="array" ref="F600">IFERROR(TRIM(_xlfn.TEXTSPLIT(_xlfn.XLOOKUP(E600,techniques!$A$2:$A$608,techniques!$B$2:$B$608),":")),"")</f>
        <v/>
      </c>
      <c r="G600" s="28"/>
      <c r="H600" s="28" t="str">
        <f t="shared" si="31"/>
        <v/>
      </c>
      <c r="J600" s="28"/>
      <c r="K600" s="28" t="str" cm="1">
        <f t="array" ref="K600">IFERROR(TRIM(_xlfn.TEXTSPLIT(_xlfn.XLOOKUP(J600,techniques!$A$2:$A$608,techniques!$B$2:$B$608),":")),"")</f>
        <v/>
      </c>
      <c r="L600" s="28"/>
      <c r="M600" s="28" t="str">
        <f t="shared" si="32"/>
        <v/>
      </c>
      <c r="Q600" s="28"/>
      <c r="R600" s="28"/>
      <c r="S600" s="28"/>
      <c r="T600" s="28"/>
      <c r="V600" s="1">
        <f t="shared" si="33"/>
        <v>0</v>
      </c>
    </row>
    <row r="601" spans="5:22" outlineLevel="1" x14ac:dyDescent="0.45">
      <c r="E601" s="28"/>
      <c r="F601" s="28" t="str" cm="1">
        <f t="array" ref="F601">IFERROR(TRIM(_xlfn.TEXTSPLIT(_xlfn.XLOOKUP(E601,techniques!$A$2:$A$608,techniques!$B$2:$B$608),":")),"")</f>
        <v/>
      </c>
      <c r="G601" s="28"/>
      <c r="H601" s="28" t="str">
        <f t="shared" si="31"/>
        <v/>
      </c>
      <c r="J601" s="28"/>
      <c r="K601" s="28" t="str" cm="1">
        <f t="array" ref="K601">IFERROR(TRIM(_xlfn.TEXTSPLIT(_xlfn.XLOOKUP(J601,techniques!$A$2:$A$608,techniques!$B$2:$B$608),":")),"")</f>
        <v/>
      </c>
      <c r="L601" s="28"/>
      <c r="M601" s="28" t="str">
        <f t="shared" si="32"/>
        <v/>
      </c>
      <c r="Q601" s="28"/>
      <c r="R601" s="28"/>
      <c r="S601" s="28"/>
      <c r="T601" s="28"/>
      <c r="V601" s="1">
        <f t="shared" si="33"/>
        <v>0</v>
      </c>
    </row>
    <row r="602" spans="5:22" outlineLevel="1" x14ac:dyDescent="0.45">
      <c r="E602" s="28"/>
      <c r="F602" s="28" t="str" cm="1">
        <f t="array" ref="F602">IFERROR(TRIM(_xlfn.TEXTSPLIT(_xlfn.XLOOKUP(E602,techniques!$A$2:$A$608,techniques!$B$2:$B$608),":")),"")</f>
        <v/>
      </c>
      <c r="G602" s="28"/>
      <c r="H602" s="28" t="str">
        <f t="shared" si="31"/>
        <v/>
      </c>
      <c r="J602" s="28"/>
      <c r="K602" s="28" t="str" cm="1">
        <f t="array" ref="K602">IFERROR(TRIM(_xlfn.TEXTSPLIT(_xlfn.XLOOKUP(J602,techniques!$A$2:$A$608,techniques!$B$2:$B$608),":")),"")</f>
        <v/>
      </c>
      <c r="L602" s="28"/>
      <c r="M602" s="28" t="str">
        <f t="shared" si="32"/>
        <v/>
      </c>
      <c r="Q602" s="28"/>
      <c r="R602" s="28"/>
      <c r="S602" s="28"/>
      <c r="T602" s="28"/>
      <c r="V602" s="1">
        <f t="shared" si="33"/>
        <v>0</v>
      </c>
    </row>
    <row r="603" spans="5:22" outlineLevel="1" x14ac:dyDescent="0.45">
      <c r="E603" s="28"/>
      <c r="F603" s="28" t="str" cm="1">
        <f t="array" ref="F603">IFERROR(TRIM(_xlfn.TEXTSPLIT(_xlfn.XLOOKUP(E603,techniques!$A$2:$A$608,techniques!$B$2:$B$608),":")),"")</f>
        <v/>
      </c>
      <c r="G603" s="28"/>
      <c r="H603" s="28" t="str">
        <f t="shared" si="31"/>
        <v/>
      </c>
      <c r="J603" s="28"/>
      <c r="K603" s="28" t="str" cm="1">
        <f t="array" ref="K603">IFERROR(TRIM(_xlfn.TEXTSPLIT(_xlfn.XLOOKUP(J603,techniques!$A$2:$A$608,techniques!$B$2:$B$608),":")),"")</f>
        <v/>
      </c>
      <c r="L603" s="28"/>
      <c r="M603" s="28" t="str">
        <f t="shared" si="32"/>
        <v/>
      </c>
      <c r="Q603" s="28"/>
      <c r="R603" s="28"/>
      <c r="S603" s="28"/>
      <c r="T603" s="28"/>
      <c r="V603" s="1">
        <f t="shared" si="33"/>
        <v>0</v>
      </c>
    </row>
    <row r="604" spans="5:22" outlineLevel="1" x14ac:dyDescent="0.45">
      <c r="E604" s="28"/>
      <c r="F604" s="28" t="str" cm="1">
        <f t="array" ref="F604">IFERROR(TRIM(_xlfn.TEXTSPLIT(_xlfn.XLOOKUP(E604,techniques!$A$2:$A$608,techniques!$B$2:$B$608),":")),"")</f>
        <v/>
      </c>
      <c r="G604" s="28"/>
      <c r="H604" s="28" t="str">
        <f t="shared" si="31"/>
        <v/>
      </c>
      <c r="J604" s="28"/>
      <c r="K604" s="28" t="str" cm="1">
        <f t="array" ref="K604">IFERROR(TRIM(_xlfn.TEXTSPLIT(_xlfn.XLOOKUP(J604,techniques!$A$2:$A$608,techniques!$B$2:$B$608),":")),"")</f>
        <v/>
      </c>
      <c r="L604" s="28"/>
      <c r="M604" s="28" t="str">
        <f t="shared" si="32"/>
        <v/>
      </c>
      <c r="Q604" s="28"/>
      <c r="R604" s="28"/>
      <c r="S604" s="28"/>
      <c r="T604" s="28"/>
      <c r="V604" s="1">
        <f t="shared" si="33"/>
        <v>0</v>
      </c>
    </row>
    <row r="605" spans="5:22" outlineLevel="1" x14ac:dyDescent="0.45">
      <c r="E605" s="28"/>
      <c r="F605" s="28" t="str" cm="1">
        <f t="array" ref="F605">IFERROR(TRIM(_xlfn.TEXTSPLIT(_xlfn.XLOOKUP(E605,techniques!$A$2:$A$608,techniques!$B$2:$B$608),":")),"")</f>
        <v/>
      </c>
      <c r="G605" s="28"/>
      <c r="H605" s="28" t="str">
        <f t="shared" si="31"/>
        <v/>
      </c>
      <c r="J605" s="28"/>
      <c r="K605" s="28" t="str" cm="1">
        <f t="array" ref="K605">IFERROR(TRIM(_xlfn.TEXTSPLIT(_xlfn.XLOOKUP(J605,techniques!$A$2:$A$608,techniques!$B$2:$B$608),":")),"")</f>
        <v/>
      </c>
      <c r="L605" s="28"/>
      <c r="M605" s="28" t="str">
        <f t="shared" si="32"/>
        <v/>
      </c>
      <c r="Q605" s="28"/>
      <c r="R605" s="28"/>
      <c r="S605" s="28"/>
      <c r="T605" s="28"/>
      <c r="V605" s="1">
        <f t="shared" si="33"/>
        <v>0</v>
      </c>
    </row>
    <row r="606" spans="5:22" outlineLevel="1" x14ac:dyDescent="0.45">
      <c r="E606" s="28"/>
      <c r="F606" s="28" t="str" cm="1">
        <f t="array" ref="F606">IFERROR(TRIM(_xlfn.TEXTSPLIT(_xlfn.XLOOKUP(E606,techniques!$A$2:$A$608,techniques!$B$2:$B$608),":")),"")</f>
        <v/>
      </c>
      <c r="G606" s="28"/>
      <c r="H606" s="28" t="str">
        <f t="shared" si="31"/>
        <v/>
      </c>
      <c r="J606" s="28"/>
      <c r="K606" s="28" t="str" cm="1">
        <f t="array" ref="K606">IFERROR(TRIM(_xlfn.TEXTSPLIT(_xlfn.XLOOKUP(J606,techniques!$A$2:$A$608,techniques!$B$2:$B$608),":")),"")</f>
        <v/>
      </c>
      <c r="L606" s="28"/>
      <c r="M606" s="28" t="str">
        <f t="shared" si="32"/>
        <v/>
      </c>
      <c r="Q606" s="28"/>
      <c r="R606" s="28"/>
      <c r="S606" s="28"/>
      <c r="T606" s="28"/>
      <c r="V606" s="1">
        <f t="shared" si="33"/>
        <v>0</v>
      </c>
    </row>
    <row r="607" spans="5:22" outlineLevel="1" x14ac:dyDescent="0.45">
      <c r="E607" s="28"/>
      <c r="F607" s="28" t="str" cm="1">
        <f t="array" ref="F607">IFERROR(TRIM(_xlfn.TEXTSPLIT(_xlfn.XLOOKUP(E607,techniques!$A$2:$A$608,techniques!$B$2:$B$608),":")),"")</f>
        <v/>
      </c>
      <c r="G607" s="28"/>
      <c r="H607" s="28" t="str">
        <f t="shared" si="31"/>
        <v/>
      </c>
      <c r="J607" s="28"/>
      <c r="K607" s="28" t="str" cm="1">
        <f t="array" ref="K607">IFERROR(TRIM(_xlfn.TEXTSPLIT(_xlfn.XLOOKUP(J607,techniques!$A$2:$A$608,techniques!$B$2:$B$608),":")),"")</f>
        <v/>
      </c>
      <c r="L607" s="28"/>
      <c r="M607" s="28" t="str">
        <f t="shared" si="32"/>
        <v/>
      </c>
      <c r="Q607" s="28"/>
      <c r="R607" s="28"/>
      <c r="S607" s="28"/>
      <c r="T607" s="28"/>
      <c r="V607" s="1">
        <f t="shared" si="33"/>
        <v>0</v>
      </c>
    </row>
    <row r="608" spans="5:22" outlineLevel="1" x14ac:dyDescent="0.45">
      <c r="E608" s="28"/>
      <c r="F608" s="28" t="str" cm="1">
        <f t="array" ref="F608">IFERROR(TRIM(_xlfn.TEXTSPLIT(_xlfn.XLOOKUP(E608,techniques!$A$2:$A$608,techniques!$B$2:$B$608),":")),"")</f>
        <v/>
      </c>
      <c r="G608" s="28"/>
      <c r="H608" s="28" t="str">
        <f t="shared" si="31"/>
        <v/>
      </c>
      <c r="J608" s="28"/>
      <c r="K608" s="28" t="str" cm="1">
        <f t="array" ref="K608">IFERROR(TRIM(_xlfn.TEXTSPLIT(_xlfn.XLOOKUP(J608,techniques!$A$2:$A$608,techniques!$B$2:$B$608),":")),"")</f>
        <v/>
      </c>
      <c r="L608" s="28"/>
      <c r="M608" s="28" t="str">
        <f t="shared" si="32"/>
        <v/>
      </c>
      <c r="Q608" s="28"/>
      <c r="R608" s="28"/>
      <c r="S608" s="28"/>
      <c r="T608" s="28"/>
      <c r="V608" s="1">
        <f t="shared" si="33"/>
        <v>0</v>
      </c>
    </row>
    <row r="609" spans="5:22" outlineLevel="1" x14ac:dyDescent="0.45">
      <c r="E609" s="28"/>
      <c r="F609" s="28" t="str" cm="1">
        <f t="array" ref="F609">IFERROR(TRIM(_xlfn.TEXTSPLIT(_xlfn.XLOOKUP(E609,techniques!$A$2:$A$608,techniques!$B$2:$B$608),":")),"")</f>
        <v/>
      </c>
      <c r="G609" s="28"/>
      <c r="H609" s="28" t="str">
        <f t="shared" si="31"/>
        <v/>
      </c>
      <c r="J609" s="28"/>
      <c r="K609" s="28" t="str" cm="1">
        <f t="array" ref="K609">IFERROR(TRIM(_xlfn.TEXTSPLIT(_xlfn.XLOOKUP(J609,techniques!$A$2:$A$608,techniques!$B$2:$B$608),":")),"")</f>
        <v/>
      </c>
      <c r="L609" s="28"/>
      <c r="M609" s="28" t="str">
        <f t="shared" si="32"/>
        <v/>
      </c>
      <c r="Q609" s="28"/>
      <c r="R609" s="28"/>
      <c r="S609" s="28"/>
      <c r="T609" s="28"/>
      <c r="V609" s="1">
        <f t="shared" si="33"/>
        <v>0</v>
      </c>
    </row>
    <row r="610" spans="5:22" outlineLevel="1" x14ac:dyDescent="0.45">
      <c r="E610" s="28"/>
      <c r="F610" s="28" t="str" cm="1">
        <f t="array" ref="F610">IFERROR(TRIM(_xlfn.TEXTSPLIT(_xlfn.XLOOKUP(E610,techniques!$A$2:$A$608,techniques!$B$2:$B$608),":")),"")</f>
        <v/>
      </c>
      <c r="G610" s="28"/>
      <c r="H610" s="28" t="str">
        <f t="shared" si="31"/>
        <v/>
      </c>
      <c r="J610" s="28"/>
      <c r="K610" s="28" t="str" cm="1">
        <f t="array" ref="K610">IFERROR(TRIM(_xlfn.TEXTSPLIT(_xlfn.XLOOKUP(J610,techniques!$A$2:$A$608,techniques!$B$2:$B$608),":")),"")</f>
        <v/>
      </c>
      <c r="L610" s="28"/>
      <c r="M610" s="28" t="str">
        <f t="shared" si="32"/>
        <v/>
      </c>
      <c r="Q610" s="28"/>
      <c r="R610" s="28"/>
      <c r="S610" s="28"/>
      <c r="T610" s="28"/>
      <c r="V610" s="1">
        <f t="shared" si="33"/>
        <v>0</v>
      </c>
    </row>
    <row r="611" spans="5:22" outlineLevel="1" x14ac:dyDescent="0.45">
      <c r="E611" s="28"/>
      <c r="F611" s="28" t="str" cm="1">
        <f t="array" ref="F611">IFERROR(TRIM(_xlfn.TEXTSPLIT(_xlfn.XLOOKUP(E611,techniques!$A$2:$A$608,techniques!$B$2:$B$608),":")),"")</f>
        <v/>
      </c>
      <c r="G611" s="28"/>
      <c r="H611" s="28" t="str">
        <f t="shared" si="31"/>
        <v/>
      </c>
      <c r="J611" s="28"/>
      <c r="K611" s="28" t="str" cm="1">
        <f t="array" ref="K611">IFERROR(TRIM(_xlfn.TEXTSPLIT(_xlfn.XLOOKUP(J611,techniques!$A$2:$A$608,techniques!$B$2:$B$608),":")),"")</f>
        <v/>
      </c>
      <c r="L611" s="28"/>
      <c r="M611" s="28" t="str">
        <f t="shared" si="32"/>
        <v/>
      </c>
      <c r="Q611" s="28"/>
      <c r="R611" s="28"/>
      <c r="S611" s="28"/>
      <c r="T611" s="28"/>
      <c r="V611" s="1">
        <f t="shared" si="33"/>
        <v>0</v>
      </c>
    </row>
    <row r="612" spans="5:22" outlineLevel="1" x14ac:dyDescent="0.45">
      <c r="E612" s="28"/>
      <c r="F612" s="28" t="str" cm="1">
        <f t="array" ref="F612">IFERROR(TRIM(_xlfn.TEXTSPLIT(_xlfn.XLOOKUP(E612,techniques!$A$2:$A$608,techniques!$B$2:$B$608),":")),"")</f>
        <v/>
      </c>
      <c r="G612" s="28"/>
      <c r="H612" s="28" t="str">
        <f t="shared" si="31"/>
        <v/>
      </c>
      <c r="J612" s="28"/>
      <c r="K612" s="28" t="str" cm="1">
        <f t="array" ref="K612">IFERROR(TRIM(_xlfn.TEXTSPLIT(_xlfn.XLOOKUP(J612,techniques!$A$2:$A$608,techniques!$B$2:$B$608),":")),"")</f>
        <v/>
      </c>
      <c r="L612" s="28"/>
      <c r="M612" s="28" t="str">
        <f t="shared" si="32"/>
        <v/>
      </c>
      <c r="Q612" s="28"/>
      <c r="R612" s="28"/>
      <c r="S612" s="28"/>
      <c r="T612" s="28"/>
      <c r="V612" s="1">
        <f t="shared" si="33"/>
        <v>0</v>
      </c>
    </row>
    <row r="613" spans="5:22" outlineLevel="1" x14ac:dyDescent="0.45">
      <c r="E613" s="28"/>
      <c r="F613" s="28" t="str" cm="1">
        <f t="array" ref="F613">IFERROR(TRIM(_xlfn.TEXTSPLIT(_xlfn.XLOOKUP(E613,techniques!$A$2:$A$608,techniques!$B$2:$B$608),":")),"")</f>
        <v/>
      </c>
      <c r="G613" s="28"/>
      <c r="H613" s="28" t="str">
        <f t="shared" si="31"/>
        <v/>
      </c>
      <c r="J613" s="28"/>
      <c r="K613" s="28" t="str" cm="1">
        <f t="array" ref="K613">IFERROR(TRIM(_xlfn.TEXTSPLIT(_xlfn.XLOOKUP(J613,techniques!$A$2:$A$608,techniques!$B$2:$B$608),":")),"")</f>
        <v/>
      </c>
      <c r="L613" s="28"/>
      <c r="M613" s="28" t="str">
        <f t="shared" si="32"/>
        <v/>
      </c>
      <c r="Q613" s="28"/>
      <c r="R613" s="28"/>
      <c r="S613" s="28"/>
      <c r="T613" s="28"/>
      <c r="V613" s="1">
        <f t="shared" si="33"/>
        <v>0</v>
      </c>
    </row>
    <row r="614" spans="5:22" outlineLevel="1" x14ac:dyDescent="0.45">
      <c r="E614" s="28"/>
      <c r="F614" s="28" t="str" cm="1">
        <f t="array" ref="F614">IFERROR(TRIM(_xlfn.TEXTSPLIT(_xlfn.XLOOKUP(E614,techniques!$A$2:$A$608,techniques!$B$2:$B$608),":")),"")</f>
        <v/>
      </c>
      <c r="G614" s="28"/>
      <c r="H614" s="28" t="str">
        <f t="shared" si="31"/>
        <v/>
      </c>
      <c r="J614" s="28"/>
      <c r="K614" s="28" t="str" cm="1">
        <f t="array" ref="K614">IFERROR(TRIM(_xlfn.TEXTSPLIT(_xlfn.XLOOKUP(J614,techniques!$A$2:$A$608,techniques!$B$2:$B$608),":")),"")</f>
        <v/>
      </c>
      <c r="L614" s="28"/>
      <c r="M614" s="28" t="str">
        <f t="shared" si="32"/>
        <v/>
      </c>
      <c r="Q614" s="28"/>
      <c r="R614" s="28"/>
      <c r="S614" s="28"/>
      <c r="T614" s="28"/>
      <c r="V614" s="1">
        <f t="shared" si="33"/>
        <v>0</v>
      </c>
    </row>
    <row r="615" spans="5:22" outlineLevel="1" x14ac:dyDescent="0.45">
      <c r="E615" s="28"/>
      <c r="F615" s="28" t="str" cm="1">
        <f t="array" ref="F615">IFERROR(TRIM(_xlfn.TEXTSPLIT(_xlfn.XLOOKUP(E615,techniques!$A$2:$A$608,techniques!$B$2:$B$608),":")),"")</f>
        <v/>
      </c>
      <c r="G615" s="28"/>
      <c r="H615" s="28" t="str">
        <f t="shared" si="31"/>
        <v/>
      </c>
      <c r="J615" s="28"/>
      <c r="K615" s="28" t="str" cm="1">
        <f t="array" ref="K615">IFERROR(TRIM(_xlfn.TEXTSPLIT(_xlfn.XLOOKUP(J615,techniques!$A$2:$A$608,techniques!$B$2:$B$608),":")),"")</f>
        <v/>
      </c>
      <c r="L615" s="28"/>
      <c r="M615" s="28" t="str">
        <f t="shared" si="32"/>
        <v/>
      </c>
      <c r="Q615" s="28"/>
      <c r="R615" s="28"/>
      <c r="S615" s="28"/>
      <c r="T615" s="28"/>
      <c r="V615" s="1">
        <f t="shared" si="33"/>
        <v>0</v>
      </c>
    </row>
    <row r="616" spans="5:22" outlineLevel="1" x14ac:dyDescent="0.45">
      <c r="E616" s="28"/>
      <c r="F616" s="28" t="str" cm="1">
        <f t="array" ref="F616">IFERROR(TRIM(_xlfn.TEXTSPLIT(_xlfn.XLOOKUP(E616,techniques!$A$2:$A$608,techniques!$B$2:$B$608),":")),"")</f>
        <v/>
      </c>
      <c r="G616" s="28"/>
      <c r="H616" s="28" t="str">
        <f t="shared" si="31"/>
        <v/>
      </c>
      <c r="J616" s="28"/>
      <c r="K616" s="28" t="str" cm="1">
        <f t="array" ref="K616">IFERROR(TRIM(_xlfn.TEXTSPLIT(_xlfn.XLOOKUP(J616,techniques!$A$2:$A$608,techniques!$B$2:$B$608),":")),"")</f>
        <v/>
      </c>
      <c r="L616" s="28"/>
      <c r="M616" s="28" t="str">
        <f t="shared" si="32"/>
        <v/>
      </c>
      <c r="Q616" s="28"/>
      <c r="R616" s="28"/>
      <c r="S616" s="28"/>
      <c r="T616" s="28"/>
      <c r="V616" s="1">
        <f t="shared" si="33"/>
        <v>0</v>
      </c>
    </row>
    <row r="617" spans="5:22" outlineLevel="1" x14ac:dyDescent="0.45">
      <c r="E617" s="28"/>
      <c r="F617" s="28" t="str" cm="1">
        <f t="array" ref="F617">IFERROR(TRIM(_xlfn.TEXTSPLIT(_xlfn.XLOOKUP(E617,techniques!$A$2:$A$608,techniques!$B$2:$B$608),":")),"")</f>
        <v/>
      </c>
      <c r="G617" s="28"/>
      <c r="H617" s="28" t="str">
        <f t="shared" si="31"/>
        <v/>
      </c>
      <c r="J617" s="28"/>
      <c r="K617" s="28" t="str" cm="1">
        <f t="array" ref="K617">IFERROR(TRIM(_xlfn.TEXTSPLIT(_xlfn.XLOOKUP(J617,techniques!$A$2:$A$608,techniques!$B$2:$B$608),":")),"")</f>
        <v/>
      </c>
      <c r="L617" s="28"/>
      <c r="M617" s="28" t="str">
        <f t="shared" si="32"/>
        <v/>
      </c>
      <c r="Q617" s="28"/>
      <c r="R617" s="28"/>
      <c r="S617" s="28"/>
      <c r="T617" s="28"/>
      <c r="V617" s="1">
        <f t="shared" si="33"/>
        <v>0</v>
      </c>
    </row>
    <row r="618" spans="5:22" outlineLevel="1" x14ac:dyDescent="0.45">
      <c r="E618" s="28"/>
      <c r="F618" s="28" t="str" cm="1">
        <f t="array" ref="F618">IFERROR(TRIM(_xlfn.TEXTSPLIT(_xlfn.XLOOKUP(E618,techniques!$A$2:$A$608,techniques!$B$2:$B$608),":")),"")</f>
        <v/>
      </c>
      <c r="G618" s="28"/>
      <c r="H618" s="28" t="str">
        <f t="shared" si="31"/>
        <v/>
      </c>
      <c r="J618" s="28"/>
      <c r="K618" s="28" t="str" cm="1">
        <f t="array" ref="K618">IFERROR(TRIM(_xlfn.TEXTSPLIT(_xlfn.XLOOKUP(J618,techniques!$A$2:$A$608,techniques!$B$2:$B$608),":")),"")</f>
        <v/>
      </c>
      <c r="L618" s="28"/>
      <c r="M618" s="28" t="str">
        <f t="shared" si="32"/>
        <v/>
      </c>
      <c r="Q618" s="28"/>
      <c r="R618" s="28"/>
      <c r="S618" s="28"/>
      <c r="T618" s="28"/>
      <c r="V618" s="1">
        <f t="shared" si="33"/>
        <v>0</v>
      </c>
    </row>
    <row r="619" spans="5:22" outlineLevel="1" x14ac:dyDescent="0.45">
      <c r="E619" s="28"/>
      <c r="F619" s="28" t="str" cm="1">
        <f t="array" ref="F619">IFERROR(TRIM(_xlfn.TEXTSPLIT(_xlfn.XLOOKUP(E619,techniques!$A$2:$A$608,techniques!$B$2:$B$608),":")),"")</f>
        <v/>
      </c>
      <c r="G619" s="28"/>
      <c r="H619" s="28" t="str">
        <f t="shared" si="31"/>
        <v/>
      </c>
      <c r="J619" s="28"/>
      <c r="K619" s="28" t="str" cm="1">
        <f t="array" ref="K619">IFERROR(TRIM(_xlfn.TEXTSPLIT(_xlfn.XLOOKUP(J619,techniques!$A$2:$A$608,techniques!$B$2:$B$608),":")),"")</f>
        <v/>
      </c>
      <c r="L619" s="28"/>
      <c r="M619" s="28" t="str">
        <f t="shared" si="32"/>
        <v/>
      </c>
      <c r="Q619" s="28"/>
      <c r="R619" s="28"/>
      <c r="S619" s="28"/>
      <c r="T619" s="28"/>
      <c r="V619" s="1">
        <f t="shared" si="33"/>
        <v>0</v>
      </c>
    </row>
    <row r="620" spans="5:22" outlineLevel="1" x14ac:dyDescent="0.45">
      <c r="E620" s="28"/>
      <c r="F620" s="28" t="str" cm="1">
        <f t="array" ref="F620">IFERROR(TRIM(_xlfn.TEXTSPLIT(_xlfn.XLOOKUP(E620,techniques!$A$2:$A$608,techniques!$B$2:$B$608),":")),"")</f>
        <v/>
      </c>
      <c r="G620" s="28"/>
      <c r="H620" s="28" t="str">
        <f t="shared" si="31"/>
        <v/>
      </c>
      <c r="J620" s="28"/>
      <c r="K620" s="28" t="str" cm="1">
        <f t="array" ref="K620">IFERROR(TRIM(_xlfn.TEXTSPLIT(_xlfn.XLOOKUP(J620,techniques!$A$2:$A$608,techniques!$B$2:$B$608),":")),"")</f>
        <v/>
      </c>
      <c r="L620" s="28"/>
      <c r="M620" s="28" t="str">
        <f t="shared" si="32"/>
        <v/>
      </c>
      <c r="Q620" s="28"/>
      <c r="R620" s="28"/>
      <c r="S620" s="28"/>
      <c r="T620" s="28"/>
      <c r="V620" s="1">
        <f t="shared" si="33"/>
        <v>0</v>
      </c>
    </row>
    <row r="621" spans="5:22" outlineLevel="1" x14ac:dyDescent="0.45">
      <c r="E621" s="28"/>
      <c r="F621" s="28" t="str" cm="1">
        <f t="array" ref="F621">IFERROR(TRIM(_xlfn.TEXTSPLIT(_xlfn.XLOOKUP(E621,techniques!$A$2:$A$608,techniques!$B$2:$B$608),":")),"")</f>
        <v/>
      </c>
      <c r="G621" s="28"/>
      <c r="H621" s="28" t="str">
        <f t="shared" si="31"/>
        <v/>
      </c>
      <c r="J621" s="28"/>
      <c r="K621" s="28" t="str" cm="1">
        <f t="array" ref="K621">IFERROR(TRIM(_xlfn.TEXTSPLIT(_xlfn.XLOOKUP(J621,techniques!$A$2:$A$608,techniques!$B$2:$B$608),":")),"")</f>
        <v/>
      </c>
      <c r="L621" s="28"/>
      <c r="M621" s="28" t="str">
        <f t="shared" si="32"/>
        <v/>
      </c>
      <c r="Q621" s="28"/>
      <c r="R621" s="28"/>
      <c r="S621" s="28"/>
      <c r="T621" s="28"/>
      <c r="V621" s="1">
        <f t="shared" si="33"/>
        <v>0</v>
      </c>
    </row>
    <row r="622" spans="5:22" outlineLevel="1" x14ac:dyDescent="0.45">
      <c r="E622" s="28"/>
      <c r="F622" s="28" t="str" cm="1">
        <f t="array" ref="F622">IFERROR(TRIM(_xlfn.TEXTSPLIT(_xlfn.XLOOKUP(E622,techniques!$A$2:$A$608,techniques!$B$2:$B$608),":")),"")</f>
        <v/>
      </c>
      <c r="G622" s="28"/>
      <c r="H622" s="28" t="str">
        <f t="shared" si="31"/>
        <v/>
      </c>
      <c r="J622" s="28"/>
      <c r="K622" s="28" t="str" cm="1">
        <f t="array" ref="K622">IFERROR(TRIM(_xlfn.TEXTSPLIT(_xlfn.XLOOKUP(J622,techniques!$A$2:$A$608,techniques!$B$2:$B$608),":")),"")</f>
        <v/>
      </c>
      <c r="L622" s="28"/>
      <c r="M622" s="28" t="str">
        <f t="shared" si="32"/>
        <v/>
      </c>
      <c r="Q622" s="28"/>
      <c r="R622" s="28"/>
      <c r="S622" s="28"/>
      <c r="T622" s="28"/>
      <c r="V622" s="1">
        <f t="shared" si="33"/>
        <v>0</v>
      </c>
    </row>
    <row r="623" spans="5:22" outlineLevel="1" x14ac:dyDescent="0.45">
      <c r="E623" s="28"/>
      <c r="F623" s="28" t="str" cm="1">
        <f t="array" ref="F623">IFERROR(TRIM(_xlfn.TEXTSPLIT(_xlfn.XLOOKUP(E623,techniques!$A$2:$A$608,techniques!$B$2:$B$608),":")),"")</f>
        <v/>
      </c>
      <c r="G623" s="28"/>
      <c r="H623" s="28" t="str">
        <f t="shared" si="31"/>
        <v/>
      </c>
      <c r="J623" s="28"/>
      <c r="K623" s="28" t="str" cm="1">
        <f t="array" ref="K623">IFERROR(TRIM(_xlfn.TEXTSPLIT(_xlfn.XLOOKUP(J623,techniques!$A$2:$A$608,techniques!$B$2:$B$608),":")),"")</f>
        <v/>
      </c>
      <c r="L623" s="28"/>
      <c r="M623" s="28" t="str">
        <f t="shared" si="32"/>
        <v/>
      </c>
      <c r="Q623" s="28"/>
      <c r="R623" s="28"/>
      <c r="S623" s="28"/>
      <c r="T623" s="28"/>
      <c r="V623" s="1">
        <f t="shared" si="33"/>
        <v>0</v>
      </c>
    </row>
    <row r="624" spans="5:22" outlineLevel="1" x14ac:dyDescent="0.45">
      <c r="E624" s="28"/>
      <c r="F624" s="28" t="str" cm="1">
        <f t="array" ref="F624">IFERROR(TRIM(_xlfn.TEXTSPLIT(_xlfn.XLOOKUP(E624,techniques!$A$2:$A$608,techniques!$B$2:$B$608),":")),"")</f>
        <v/>
      </c>
      <c r="G624" s="28"/>
      <c r="H624" s="28" t="str">
        <f t="shared" si="31"/>
        <v/>
      </c>
      <c r="J624" s="28"/>
      <c r="K624" s="28" t="str" cm="1">
        <f t="array" ref="K624">IFERROR(TRIM(_xlfn.TEXTSPLIT(_xlfn.XLOOKUP(J624,techniques!$A$2:$A$608,techniques!$B$2:$B$608),":")),"")</f>
        <v/>
      </c>
      <c r="L624" s="28"/>
      <c r="M624" s="28" t="str">
        <f t="shared" si="32"/>
        <v/>
      </c>
      <c r="Q624" s="28"/>
      <c r="R624" s="28"/>
      <c r="S624" s="28"/>
      <c r="T624" s="28"/>
      <c r="V624" s="1">
        <f t="shared" si="33"/>
        <v>0</v>
      </c>
    </row>
    <row r="625" spans="5:22" outlineLevel="1" x14ac:dyDescent="0.45">
      <c r="E625" s="28"/>
      <c r="F625" s="28" t="str" cm="1">
        <f t="array" ref="F625">IFERROR(TRIM(_xlfn.TEXTSPLIT(_xlfn.XLOOKUP(E625,techniques!$A$2:$A$608,techniques!$B$2:$B$608),":")),"")</f>
        <v/>
      </c>
      <c r="G625" s="28"/>
      <c r="H625" s="28" t="str">
        <f t="shared" si="31"/>
        <v/>
      </c>
      <c r="J625" s="28"/>
      <c r="K625" s="28" t="str" cm="1">
        <f t="array" ref="K625">IFERROR(TRIM(_xlfn.TEXTSPLIT(_xlfn.XLOOKUP(J625,techniques!$A$2:$A$608,techniques!$B$2:$B$608),":")),"")</f>
        <v/>
      </c>
      <c r="L625" s="28"/>
      <c r="M625" s="28" t="str">
        <f t="shared" si="32"/>
        <v/>
      </c>
      <c r="Q625" s="28"/>
      <c r="R625" s="28"/>
      <c r="S625" s="28"/>
      <c r="T625" s="28"/>
      <c r="V625" s="1">
        <f t="shared" si="33"/>
        <v>0</v>
      </c>
    </row>
    <row r="626" spans="5:22" outlineLevel="1" x14ac:dyDescent="0.45">
      <c r="E626" s="28"/>
      <c r="F626" s="28" t="str" cm="1">
        <f t="array" ref="F626">IFERROR(TRIM(_xlfn.TEXTSPLIT(_xlfn.XLOOKUP(E626,techniques!$A$2:$A$608,techniques!$B$2:$B$608),":")),"")</f>
        <v/>
      </c>
      <c r="G626" s="28"/>
      <c r="H626" s="28" t="str">
        <f t="shared" si="31"/>
        <v/>
      </c>
      <c r="J626" s="28"/>
      <c r="K626" s="28" t="str" cm="1">
        <f t="array" ref="K626">IFERROR(TRIM(_xlfn.TEXTSPLIT(_xlfn.XLOOKUP(J626,techniques!$A$2:$A$608,techniques!$B$2:$B$608),":")),"")</f>
        <v/>
      </c>
      <c r="L626" s="28"/>
      <c r="M626" s="28" t="str">
        <f t="shared" si="32"/>
        <v/>
      </c>
      <c r="Q626" s="28"/>
      <c r="R626" s="28"/>
      <c r="S626" s="28"/>
      <c r="T626" s="28"/>
      <c r="V626" s="1">
        <f t="shared" si="33"/>
        <v>0</v>
      </c>
    </row>
    <row r="627" spans="5:22" outlineLevel="1" x14ac:dyDescent="0.45">
      <c r="E627" s="28"/>
      <c r="F627" s="28" t="str" cm="1">
        <f t="array" ref="F627">IFERROR(TRIM(_xlfn.TEXTSPLIT(_xlfn.XLOOKUP(E627,techniques!$A$2:$A$608,techniques!$B$2:$B$608),":")),"")</f>
        <v/>
      </c>
      <c r="G627" s="28"/>
      <c r="H627" s="28" t="str">
        <f t="shared" si="31"/>
        <v/>
      </c>
      <c r="J627" s="28"/>
      <c r="K627" s="28" t="str" cm="1">
        <f t="array" ref="K627">IFERROR(TRIM(_xlfn.TEXTSPLIT(_xlfn.XLOOKUP(J627,techniques!$A$2:$A$608,techniques!$B$2:$B$608),":")),"")</f>
        <v/>
      </c>
      <c r="L627" s="28"/>
      <c r="M627" s="28" t="str">
        <f t="shared" si="32"/>
        <v/>
      </c>
      <c r="Q627" s="28"/>
      <c r="R627" s="28"/>
      <c r="S627" s="28"/>
      <c r="T627" s="28"/>
      <c r="V627" s="1">
        <f t="shared" si="33"/>
        <v>0</v>
      </c>
    </row>
    <row r="628" spans="5:22" outlineLevel="1" x14ac:dyDescent="0.45">
      <c r="E628" s="28"/>
      <c r="F628" s="28" t="str" cm="1">
        <f t="array" ref="F628">IFERROR(TRIM(_xlfn.TEXTSPLIT(_xlfn.XLOOKUP(E628,techniques!$A$2:$A$608,techniques!$B$2:$B$608),":")),"")</f>
        <v/>
      </c>
      <c r="G628" s="28"/>
      <c r="H628" s="28" t="str">
        <f t="shared" si="31"/>
        <v/>
      </c>
      <c r="J628" s="28"/>
      <c r="K628" s="28" t="str" cm="1">
        <f t="array" ref="K628">IFERROR(TRIM(_xlfn.TEXTSPLIT(_xlfn.XLOOKUP(J628,techniques!$A$2:$A$608,techniques!$B$2:$B$608),":")),"")</f>
        <v/>
      </c>
      <c r="L628" s="28"/>
      <c r="M628" s="28" t="str">
        <f t="shared" si="32"/>
        <v/>
      </c>
      <c r="Q628" s="28"/>
      <c r="R628" s="28"/>
      <c r="S628" s="28"/>
      <c r="T628" s="28"/>
      <c r="V628" s="1">
        <f t="shared" si="33"/>
        <v>0</v>
      </c>
    </row>
    <row r="629" spans="5:22" outlineLevel="1" x14ac:dyDescent="0.45">
      <c r="E629" s="28"/>
      <c r="F629" s="28" t="str" cm="1">
        <f t="array" ref="F629">IFERROR(TRIM(_xlfn.TEXTSPLIT(_xlfn.XLOOKUP(E629,techniques!$A$2:$A$608,techniques!$B$2:$B$608),":")),"")</f>
        <v/>
      </c>
      <c r="G629" s="28"/>
      <c r="H629" s="28" t="str">
        <f t="shared" si="31"/>
        <v/>
      </c>
      <c r="J629" s="28"/>
      <c r="K629" s="28" t="str" cm="1">
        <f t="array" ref="K629">IFERROR(TRIM(_xlfn.TEXTSPLIT(_xlfn.XLOOKUP(J629,techniques!$A$2:$A$608,techniques!$B$2:$B$608),":")),"")</f>
        <v/>
      </c>
      <c r="L629" s="28"/>
      <c r="M629" s="28" t="str">
        <f t="shared" si="32"/>
        <v/>
      </c>
      <c r="Q629" s="28"/>
      <c r="R629" s="28"/>
      <c r="S629" s="28"/>
      <c r="T629" s="28"/>
      <c r="V629" s="1">
        <f t="shared" si="33"/>
        <v>0</v>
      </c>
    </row>
    <row r="630" spans="5:22" outlineLevel="1" x14ac:dyDescent="0.45">
      <c r="E630" s="28"/>
      <c r="F630" s="28" t="str" cm="1">
        <f t="array" ref="F630">IFERROR(TRIM(_xlfn.TEXTSPLIT(_xlfn.XLOOKUP(E630,techniques!$A$2:$A$608,techniques!$B$2:$B$608),":")),"")</f>
        <v/>
      </c>
      <c r="G630" s="28"/>
      <c r="H630" s="28" t="str">
        <f t="shared" si="31"/>
        <v/>
      </c>
      <c r="J630" s="28"/>
      <c r="K630" s="28" t="str" cm="1">
        <f t="array" ref="K630">IFERROR(TRIM(_xlfn.TEXTSPLIT(_xlfn.XLOOKUP(J630,techniques!$A$2:$A$608,techniques!$B$2:$B$608),":")),"")</f>
        <v/>
      </c>
      <c r="L630" s="28"/>
      <c r="M630" s="28" t="str">
        <f t="shared" si="32"/>
        <v/>
      </c>
      <c r="Q630" s="28"/>
      <c r="R630" s="28"/>
      <c r="S630" s="28"/>
      <c r="T630" s="28"/>
      <c r="V630" s="1">
        <f t="shared" si="33"/>
        <v>0</v>
      </c>
    </row>
    <row r="631" spans="5:22" outlineLevel="1" x14ac:dyDescent="0.45">
      <c r="E631" s="28"/>
      <c r="F631" s="28" t="str" cm="1">
        <f t="array" ref="F631">IFERROR(TRIM(_xlfn.TEXTSPLIT(_xlfn.XLOOKUP(E631,techniques!$A$2:$A$608,techniques!$B$2:$B$608),":")),"")</f>
        <v/>
      </c>
      <c r="G631" s="28"/>
      <c r="H631" s="28" t="str">
        <f t="shared" si="31"/>
        <v/>
      </c>
      <c r="J631" s="28"/>
      <c r="K631" s="28" t="str" cm="1">
        <f t="array" ref="K631">IFERROR(TRIM(_xlfn.TEXTSPLIT(_xlfn.XLOOKUP(J631,techniques!$A$2:$A$608,techniques!$B$2:$B$608),":")),"")</f>
        <v/>
      </c>
      <c r="L631" s="28"/>
      <c r="M631" s="28" t="str">
        <f t="shared" si="32"/>
        <v/>
      </c>
      <c r="Q631" s="28"/>
      <c r="R631" s="28"/>
      <c r="S631" s="28"/>
      <c r="T631" s="28"/>
      <c r="V631" s="1">
        <f t="shared" si="33"/>
        <v>0</v>
      </c>
    </row>
    <row r="632" spans="5:22" outlineLevel="1" x14ac:dyDescent="0.45">
      <c r="E632" s="28"/>
      <c r="F632" s="28" t="str" cm="1">
        <f t="array" ref="F632">IFERROR(TRIM(_xlfn.TEXTSPLIT(_xlfn.XLOOKUP(E632,techniques!$A$2:$A$608,techniques!$B$2:$B$608),":")),"")</f>
        <v/>
      </c>
      <c r="G632" s="28"/>
      <c r="H632" s="28" t="str">
        <f t="shared" si="31"/>
        <v/>
      </c>
      <c r="J632" s="28"/>
      <c r="K632" s="28" t="str" cm="1">
        <f t="array" ref="K632">IFERROR(TRIM(_xlfn.TEXTSPLIT(_xlfn.XLOOKUP(J632,techniques!$A$2:$A$608,techniques!$B$2:$B$608),":")),"")</f>
        <v/>
      </c>
      <c r="L632" s="28"/>
      <c r="M632" s="28" t="str">
        <f t="shared" si="32"/>
        <v/>
      </c>
      <c r="Q632" s="28"/>
      <c r="R632" s="28"/>
      <c r="S632" s="28"/>
      <c r="T632" s="28"/>
      <c r="V632" s="1">
        <f t="shared" si="33"/>
        <v>0</v>
      </c>
    </row>
    <row r="633" spans="5:22" outlineLevel="1" x14ac:dyDescent="0.45">
      <c r="E633" s="28"/>
      <c r="F633" s="28" t="str" cm="1">
        <f t="array" ref="F633">IFERROR(TRIM(_xlfn.TEXTSPLIT(_xlfn.XLOOKUP(E633,techniques!$A$2:$A$608,techniques!$B$2:$B$608),":")),"")</f>
        <v/>
      </c>
      <c r="G633" s="28"/>
      <c r="H633" s="28" t="str">
        <f t="shared" si="31"/>
        <v/>
      </c>
      <c r="J633" s="28"/>
      <c r="K633" s="28" t="str" cm="1">
        <f t="array" ref="K633">IFERROR(TRIM(_xlfn.TEXTSPLIT(_xlfn.XLOOKUP(J633,techniques!$A$2:$A$608,techniques!$B$2:$B$608),":")),"")</f>
        <v/>
      </c>
      <c r="L633" s="28"/>
      <c r="M633" s="28" t="str">
        <f t="shared" si="32"/>
        <v/>
      </c>
      <c r="Q633" s="28"/>
      <c r="R633" s="28"/>
      <c r="S633" s="28"/>
      <c r="T633" s="28"/>
      <c r="V633" s="1">
        <f t="shared" si="33"/>
        <v>0</v>
      </c>
    </row>
    <row r="634" spans="5:22" outlineLevel="1" x14ac:dyDescent="0.45">
      <c r="E634" s="28"/>
      <c r="F634" s="28" t="str" cm="1">
        <f t="array" ref="F634">IFERROR(TRIM(_xlfn.TEXTSPLIT(_xlfn.XLOOKUP(E634,techniques!$A$2:$A$608,techniques!$B$2:$B$608),":")),"")</f>
        <v/>
      </c>
      <c r="G634" s="28"/>
      <c r="H634" s="28" t="str">
        <f t="shared" si="31"/>
        <v/>
      </c>
      <c r="J634" s="28"/>
      <c r="K634" s="28" t="str" cm="1">
        <f t="array" ref="K634">IFERROR(TRIM(_xlfn.TEXTSPLIT(_xlfn.XLOOKUP(J634,techniques!$A$2:$A$608,techniques!$B$2:$B$608),":")),"")</f>
        <v/>
      </c>
      <c r="L634" s="28"/>
      <c r="M634" s="28" t="str">
        <f t="shared" si="32"/>
        <v/>
      </c>
      <c r="Q634" s="28"/>
      <c r="R634" s="28"/>
      <c r="S634" s="28"/>
      <c r="T634" s="28"/>
      <c r="V634" s="1">
        <f t="shared" si="33"/>
        <v>0</v>
      </c>
    </row>
    <row r="635" spans="5:22" outlineLevel="1" x14ac:dyDescent="0.45">
      <c r="E635" s="28"/>
      <c r="F635" s="28" t="str" cm="1">
        <f t="array" ref="F635">IFERROR(TRIM(_xlfn.TEXTSPLIT(_xlfn.XLOOKUP(E635,techniques!$A$2:$A$608,techniques!$B$2:$B$608),":")),"")</f>
        <v/>
      </c>
      <c r="G635" s="28"/>
      <c r="H635" s="28" t="str">
        <f t="shared" si="31"/>
        <v/>
      </c>
      <c r="J635" s="28"/>
      <c r="K635" s="28" t="str" cm="1">
        <f t="array" ref="K635">IFERROR(TRIM(_xlfn.TEXTSPLIT(_xlfn.XLOOKUP(J635,techniques!$A$2:$A$608,techniques!$B$2:$B$608),":")),"")</f>
        <v/>
      </c>
      <c r="L635" s="28"/>
      <c r="M635" s="28" t="str">
        <f t="shared" si="32"/>
        <v/>
      </c>
      <c r="Q635" s="28"/>
      <c r="R635" s="28"/>
      <c r="S635" s="28"/>
      <c r="T635" s="28"/>
      <c r="V635" s="1">
        <f t="shared" si="33"/>
        <v>0</v>
      </c>
    </row>
    <row r="636" spans="5:22" outlineLevel="1" x14ac:dyDescent="0.45">
      <c r="E636" s="28"/>
      <c r="F636" s="28" t="str" cm="1">
        <f t="array" ref="F636">IFERROR(TRIM(_xlfn.TEXTSPLIT(_xlfn.XLOOKUP(E636,techniques!$A$2:$A$608,techniques!$B$2:$B$608),":")),"")</f>
        <v/>
      </c>
      <c r="G636" s="28"/>
      <c r="H636" s="28" t="str">
        <f t="shared" si="31"/>
        <v/>
      </c>
      <c r="J636" s="28"/>
      <c r="K636" s="28" t="str" cm="1">
        <f t="array" ref="K636">IFERROR(TRIM(_xlfn.TEXTSPLIT(_xlfn.XLOOKUP(J636,techniques!$A$2:$A$608,techniques!$B$2:$B$608),":")),"")</f>
        <v/>
      </c>
      <c r="L636" s="28"/>
      <c r="M636" s="28" t="str">
        <f t="shared" si="32"/>
        <v/>
      </c>
      <c r="Q636" s="28"/>
      <c r="R636" s="28"/>
      <c r="S636" s="28"/>
      <c r="T636" s="28"/>
      <c r="V636" s="1">
        <f t="shared" si="33"/>
        <v>0</v>
      </c>
    </row>
    <row r="637" spans="5:22" outlineLevel="1" x14ac:dyDescent="0.45">
      <c r="E637" s="28"/>
      <c r="F637" s="28" t="str" cm="1">
        <f t="array" ref="F637">IFERROR(TRIM(_xlfn.TEXTSPLIT(_xlfn.XLOOKUP(E637,techniques!$A$2:$A$608,techniques!$B$2:$B$608),":")),"")</f>
        <v/>
      </c>
      <c r="G637" s="28"/>
      <c r="H637" s="28" t="str">
        <f t="shared" si="31"/>
        <v/>
      </c>
      <c r="J637" s="28"/>
      <c r="K637" s="28" t="str" cm="1">
        <f t="array" ref="K637">IFERROR(TRIM(_xlfn.TEXTSPLIT(_xlfn.XLOOKUP(J637,techniques!$A$2:$A$608,techniques!$B$2:$B$608),":")),"")</f>
        <v/>
      </c>
      <c r="L637" s="28"/>
      <c r="M637" s="28" t="str">
        <f t="shared" si="32"/>
        <v/>
      </c>
      <c r="Q637" s="28"/>
      <c r="R637" s="28"/>
      <c r="S637" s="28"/>
      <c r="T637" s="28"/>
      <c r="V637" s="1">
        <f t="shared" si="33"/>
        <v>0</v>
      </c>
    </row>
    <row r="638" spans="5:22" outlineLevel="1" x14ac:dyDescent="0.45">
      <c r="E638" s="28"/>
      <c r="F638" s="28" t="str" cm="1">
        <f t="array" ref="F638">IFERROR(TRIM(_xlfn.TEXTSPLIT(_xlfn.XLOOKUP(E638,techniques!$A$2:$A$608,techniques!$B$2:$B$608),":")),"")</f>
        <v/>
      </c>
      <c r="G638" s="28"/>
      <c r="H638" s="28" t="str">
        <f t="shared" si="31"/>
        <v/>
      </c>
      <c r="J638" s="28"/>
      <c r="K638" s="28" t="str" cm="1">
        <f t="array" ref="K638">IFERROR(TRIM(_xlfn.TEXTSPLIT(_xlfn.XLOOKUP(J638,techniques!$A$2:$A$608,techniques!$B$2:$B$608),":")),"")</f>
        <v/>
      </c>
      <c r="L638" s="28"/>
      <c r="M638" s="28" t="str">
        <f t="shared" si="32"/>
        <v/>
      </c>
      <c r="Q638" s="28"/>
      <c r="R638" s="28"/>
      <c r="S638" s="28"/>
      <c r="T638" s="28"/>
      <c r="V638" s="1">
        <f t="shared" si="33"/>
        <v>0</v>
      </c>
    </row>
    <row r="639" spans="5:22" outlineLevel="1" x14ac:dyDescent="0.45">
      <c r="E639" s="28"/>
      <c r="F639" s="28" t="str" cm="1">
        <f t="array" ref="F639">IFERROR(TRIM(_xlfn.TEXTSPLIT(_xlfn.XLOOKUP(E639,techniques!$A$2:$A$608,techniques!$B$2:$B$608),":")),"")</f>
        <v/>
      </c>
      <c r="G639" s="28"/>
      <c r="H639" s="28" t="str">
        <f t="shared" si="31"/>
        <v/>
      </c>
      <c r="J639" s="28"/>
      <c r="K639" s="28" t="str" cm="1">
        <f t="array" ref="K639">IFERROR(TRIM(_xlfn.TEXTSPLIT(_xlfn.XLOOKUP(J639,techniques!$A$2:$A$608,techniques!$B$2:$B$608),":")),"")</f>
        <v/>
      </c>
      <c r="L639" s="28"/>
      <c r="M639" s="28" t="str">
        <f t="shared" si="32"/>
        <v/>
      </c>
      <c r="Q639" s="28"/>
      <c r="R639" s="28"/>
      <c r="S639" s="28"/>
      <c r="T639" s="28"/>
      <c r="V639" s="1">
        <f t="shared" si="33"/>
        <v>0</v>
      </c>
    </row>
    <row r="640" spans="5:22" outlineLevel="1" x14ac:dyDescent="0.45">
      <c r="E640" s="28"/>
      <c r="F640" s="28" t="str" cm="1">
        <f t="array" ref="F640">IFERROR(TRIM(_xlfn.TEXTSPLIT(_xlfn.XLOOKUP(E640,techniques!$A$2:$A$608,techniques!$B$2:$B$608),":")),"")</f>
        <v/>
      </c>
      <c r="G640" s="28"/>
      <c r="H640" s="28" t="str">
        <f t="shared" si="31"/>
        <v/>
      </c>
      <c r="J640" s="28"/>
      <c r="K640" s="28" t="str" cm="1">
        <f t="array" ref="K640">IFERROR(TRIM(_xlfn.TEXTSPLIT(_xlfn.XLOOKUP(J640,techniques!$A$2:$A$608,techniques!$B$2:$B$608),":")),"")</f>
        <v/>
      </c>
      <c r="L640" s="28"/>
      <c r="M640" s="28" t="str">
        <f t="shared" si="32"/>
        <v/>
      </c>
      <c r="Q640" s="28"/>
      <c r="R640" s="28"/>
      <c r="S640" s="28"/>
      <c r="T640" s="28"/>
      <c r="V640" s="1">
        <f t="shared" si="33"/>
        <v>0</v>
      </c>
    </row>
    <row r="641" spans="5:22" outlineLevel="1" x14ac:dyDescent="0.45">
      <c r="E641" s="28"/>
      <c r="F641" s="28" t="str" cm="1">
        <f t="array" ref="F641">IFERROR(TRIM(_xlfn.TEXTSPLIT(_xlfn.XLOOKUP(E641,techniques!$A$2:$A$608,techniques!$B$2:$B$608),":")),"")</f>
        <v/>
      </c>
      <c r="G641" s="28"/>
      <c r="H641" s="28" t="str">
        <f t="shared" si="31"/>
        <v/>
      </c>
      <c r="J641" s="28"/>
      <c r="K641" s="28" t="str" cm="1">
        <f t="array" ref="K641">IFERROR(TRIM(_xlfn.TEXTSPLIT(_xlfn.XLOOKUP(J641,techniques!$A$2:$A$608,techniques!$B$2:$B$608),":")),"")</f>
        <v/>
      </c>
      <c r="L641" s="28"/>
      <c r="M641" s="28" t="str">
        <f t="shared" si="32"/>
        <v/>
      </c>
      <c r="Q641" s="28"/>
      <c r="R641" s="28"/>
      <c r="S641" s="28"/>
      <c r="T641" s="28"/>
      <c r="V641" s="1">
        <f t="shared" si="33"/>
        <v>0</v>
      </c>
    </row>
    <row r="642" spans="5:22" outlineLevel="1" x14ac:dyDescent="0.45">
      <c r="E642" s="28"/>
      <c r="F642" s="28" t="str" cm="1">
        <f t="array" ref="F642">IFERROR(TRIM(_xlfn.TEXTSPLIT(_xlfn.XLOOKUP(E642,techniques!$A$2:$A$608,techniques!$B$2:$B$608),":")),"")</f>
        <v/>
      </c>
      <c r="G642" s="28"/>
      <c r="H642" s="28" t="str">
        <f t="shared" si="31"/>
        <v/>
      </c>
      <c r="J642" s="28"/>
      <c r="K642" s="28" t="str" cm="1">
        <f t="array" ref="K642">IFERROR(TRIM(_xlfn.TEXTSPLIT(_xlfn.XLOOKUP(J642,techniques!$A$2:$A$608,techniques!$B$2:$B$608),":")),"")</f>
        <v/>
      </c>
      <c r="L642" s="28"/>
      <c r="M642" s="28" t="str">
        <f t="shared" si="32"/>
        <v/>
      </c>
      <c r="Q642" s="28"/>
      <c r="R642" s="28"/>
      <c r="S642" s="28"/>
      <c r="T642" s="28"/>
      <c r="V642" s="1">
        <f t="shared" si="33"/>
        <v>0</v>
      </c>
    </row>
    <row r="643" spans="5:22" outlineLevel="1" x14ac:dyDescent="0.45">
      <c r="E643" s="28"/>
      <c r="F643" s="28" t="str" cm="1">
        <f t="array" ref="F643">IFERROR(TRIM(_xlfn.TEXTSPLIT(_xlfn.XLOOKUP(E643,techniques!$A$2:$A$608,techniques!$B$2:$B$608),":")),"")</f>
        <v/>
      </c>
      <c r="G643" s="28"/>
      <c r="H643" s="28" t="str">
        <f t="shared" si="31"/>
        <v/>
      </c>
      <c r="J643" s="28"/>
      <c r="K643" s="28" t="str" cm="1">
        <f t="array" ref="K643">IFERROR(TRIM(_xlfn.TEXTSPLIT(_xlfn.XLOOKUP(J643,techniques!$A$2:$A$608,techniques!$B$2:$B$608),":")),"")</f>
        <v/>
      </c>
      <c r="L643" s="28"/>
      <c r="M643" s="28" t="str">
        <f t="shared" si="32"/>
        <v/>
      </c>
      <c r="Q643" s="28"/>
      <c r="R643" s="28"/>
      <c r="S643" s="28"/>
      <c r="T643" s="28"/>
      <c r="V643" s="1">
        <f t="shared" si="33"/>
        <v>0</v>
      </c>
    </row>
    <row r="644" spans="5:22" outlineLevel="1" x14ac:dyDescent="0.45">
      <c r="E644" s="28"/>
      <c r="F644" s="28" t="str" cm="1">
        <f t="array" ref="F644">IFERROR(TRIM(_xlfn.TEXTSPLIT(_xlfn.XLOOKUP(E644,techniques!$A$2:$A$608,techniques!$B$2:$B$608),":")),"")</f>
        <v/>
      </c>
      <c r="G644" s="28"/>
      <c r="H644" s="28" t="str">
        <f t="shared" si="31"/>
        <v/>
      </c>
      <c r="J644" s="28"/>
      <c r="K644" s="28" t="str" cm="1">
        <f t="array" ref="K644">IFERROR(TRIM(_xlfn.TEXTSPLIT(_xlfn.XLOOKUP(J644,techniques!$A$2:$A$608,techniques!$B$2:$B$608),":")),"")</f>
        <v/>
      </c>
      <c r="L644" s="28"/>
      <c r="M644" s="28" t="str">
        <f t="shared" si="32"/>
        <v/>
      </c>
      <c r="Q644" s="28"/>
      <c r="R644" s="28"/>
      <c r="S644" s="28"/>
      <c r="T644" s="28"/>
      <c r="V644" s="1">
        <f t="shared" si="33"/>
        <v>0</v>
      </c>
    </row>
    <row r="645" spans="5:22" outlineLevel="1" x14ac:dyDescent="0.45">
      <c r="E645" s="28"/>
      <c r="F645" s="28" t="str" cm="1">
        <f t="array" ref="F645">IFERROR(TRIM(_xlfn.TEXTSPLIT(_xlfn.XLOOKUP(E645,techniques!$A$2:$A$608,techniques!$B$2:$B$608),":")),"")</f>
        <v/>
      </c>
      <c r="G645" s="28"/>
      <c r="H645" s="28" t="str">
        <f t="shared" si="31"/>
        <v/>
      </c>
      <c r="J645" s="28"/>
      <c r="K645" s="28" t="str" cm="1">
        <f t="array" ref="K645">IFERROR(TRIM(_xlfn.TEXTSPLIT(_xlfn.XLOOKUP(J645,techniques!$A$2:$A$608,techniques!$B$2:$B$608),":")),"")</f>
        <v/>
      </c>
      <c r="L645" s="28"/>
      <c r="M645" s="28" t="str">
        <f t="shared" si="32"/>
        <v/>
      </c>
      <c r="Q645" s="28"/>
      <c r="R645" s="28"/>
      <c r="S645" s="28"/>
      <c r="T645" s="28"/>
      <c r="V645" s="1">
        <f t="shared" si="33"/>
        <v>0</v>
      </c>
    </row>
    <row r="646" spans="5:22" outlineLevel="1" x14ac:dyDescent="0.45">
      <c r="E646" s="28"/>
      <c r="F646" s="28" t="str" cm="1">
        <f t="array" ref="F646">IFERROR(TRIM(_xlfn.TEXTSPLIT(_xlfn.XLOOKUP(E646,techniques!$A$2:$A$608,techniques!$B$2:$B$608),":")),"")</f>
        <v/>
      </c>
      <c r="G646" s="28"/>
      <c r="H646" s="28" t="str">
        <f t="shared" si="31"/>
        <v/>
      </c>
      <c r="J646" s="28"/>
      <c r="K646" s="28" t="str" cm="1">
        <f t="array" ref="K646">IFERROR(TRIM(_xlfn.TEXTSPLIT(_xlfn.XLOOKUP(J646,techniques!$A$2:$A$608,techniques!$B$2:$B$608),":")),"")</f>
        <v/>
      </c>
      <c r="L646" s="28"/>
      <c r="M646" s="28" t="str">
        <f t="shared" si="32"/>
        <v/>
      </c>
      <c r="Q646" s="28"/>
      <c r="R646" s="28"/>
      <c r="S646" s="28"/>
      <c r="T646" s="28"/>
      <c r="V646" s="1">
        <f t="shared" si="33"/>
        <v>0</v>
      </c>
    </row>
    <row r="647" spans="5:22" outlineLevel="1" x14ac:dyDescent="0.45">
      <c r="E647" s="28"/>
      <c r="F647" s="28" t="str" cm="1">
        <f t="array" ref="F647">IFERROR(TRIM(_xlfn.TEXTSPLIT(_xlfn.XLOOKUP(E647,techniques!$A$2:$A$608,techniques!$B$2:$B$608),":")),"")</f>
        <v/>
      </c>
      <c r="G647" s="28"/>
      <c r="H647" s="28" t="str">
        <f t="shared" si="31"/>
        <v/>
      </c>
      <c r="J647" s="28"/>
      <c r="K647" s="28" t="str" cm="1">
        <f t="array" ref="K647">IFERROR(TRIM(_xlfn.TEXTSPLIT(_xlfn.XLOOKUP(J647,techniques!$A$2:$A$608,techniques!$B$2:$B$608),":")),"")</f>
        <v/>
      </c>
      <c r="L647" s="28"/>
      <c r="M647" s="28" t="str">
        <f t="shared" si="32"/>
        <v/>
      </c>
      <c r="Q647" s="28"/>
      <c r="R647" s="28"/>
      <c r="S647" s="28"/>
      <c r="T647" s="28"/>
      <c r="V647" s="1">
        <f t="shared" si="33"/>
        <v>0</v>
      </c>
    </row>
    <row r="648" spans="5:22" outlineLevel="1" x14ac:dyDescent="0.45">
      <c r="E648" s="28"/>
      <c r="F648" s="28" t="str" cm="1">
        <f t="array" ref="F648">IFERROR(TRIM(_xlfn.TEXTSPLIT(_xlfn.XLOOKUP(E648,techniques!$A$2:$A$608,techniques!$B$2:$B$608),":")),"")</f>
        <v/>
      </c>
      <c r="G648" s="28"/>
      <c r="H648" s="28" t="str">
        <f t="shared" si="31"/>
        <v/>
      </c>
      <c r="J648" s="28"/>
      <c r="K648" s="28" t="str" cm="1">
        <f t="array" ref="K648">IFERROR(TRIM(_xlfn.TEXTSPLIT(_xlfn.XLOOKUP(J648,techniques!$A$2:$A$608,techniques!$B$2:$B$608),":")),"")</f>
        <v/>
      </c>
      <c r="L648" s="28"/>
      <c r="M648" s="28" t="str">
        <f t="shared" si="32"/>
        <v/>
      </c>
      <c r="Q648" s="28"/>
      <c r="R648" s="28"/>
      <c r="S648" s="28"/>
      <c r="T648" s="28"/>
      <c r="V648" s="1">
        <f t="shared" si="33"/>
        <v>0</v>
      </c>
    </row>
    <row r="649" spans="5:22" outlineLevel="1" x14ac:dyDescent="0.45">
      <c r="E649" s="28"/>
      <c r="F649" s="28" t="str" cm="1">
        <f t="array" ref="F649">IFERROR(TRIM(_xlfn.TEXTSPLIT(_xlfn.XLOOKUP(E649,techniques!$A$2:$A$608,techniques!$B$2:$B$608),":")),"")</f>
        <v/>
      </c>
      <c r="G649" s="28"/>
      <c r="H649" s="28" t="str">
        <f t="shared" si="31"/>
        <v/>
      </c>
      <c r="J649" s="28"/>
      <c r="K649" s="28" t="str" cm="1">
        <f t="array" ref="K649">IFERROR(TRIM(_xlfn.TEXTSPLIT(_xlfn.XLOOKUP(J649,techniques!$A$2:$A$608,techniques!$B$2:$B$608),":")),"")</f>
        <v/>
      </c>
      <c r="L649" s="28"/>
      <c r="M649" s="28" t="str">
        <f t="shared" si="32"/>
        <v/>
      </c>
      <c r="Q649" s="28"/>
      <c r="R649" s="28"/>
      <c r="S649" s="28"/>
      <c r="T649" s="28"/>
      <c r="V649" s="1">
        <f t="shared" si="33"/>
        <v>0</v>
      </c>
    </row>
    <row r="650" spans="5:22" outlineLevel="1" x14ac:dyDescent="0.45">
      <c r="E650" s="28"/>
      <c r="F650" s="28" t="str" cm="1">
        <f t="array" ref="F650">IFERROR(TRIM(_xlfn.TEXTSPLIT(_xlfn.XLOOKUP(E650,techniques!$A$2:$A$608,techniques!$B$2:$B$608),":")),"")</f>
        <v/>
      </c>
      <c r="G650" s="28"/>
      <c r="H650" s="28" t="str">
        <f t="shared" si="31"/>
        <v/>
      </c>
      <c r="J650" s="28"/>
      <c r="K650" s="28" t="str" cm="1">
        <f t="array" ref="K650">IFERROR(TRIM(_xlfn.TEXTSPLIT(_xlfn.XLOOKUP(J650,techniques!$A$2:$A$608,techniques!$B$2:$B$608),":")),"")</f>
        <v/>
      </c>
      <c r="L650" s="28"/>
      <c r="M650" s="28" t="str">
        <f t="shared" si="32"/>
        <v/>
      </c>
      <c r="Q650" s="28"/>
      <c r="R650" s="28"/>
      <c r="S650" s="28"/>
      <c r="T650" s="28"/>
      <c r="V650" s="1">
        <f t="shared" si="33"/>
        <v>0</v>
      </c>
    </row>
    <row r="651" spans="5:22" outlineLevel="1" x14ac:dyDescent="0.45">
      <c r="E651" s="28"/>
      <c r="F651" s="28" t="str" cm="1">
        <f t="array" ref="F651">IFERROR(TRIM(_xlfn.TEXTSPLIT(_xlfn.XLOOKUP(E651,techniques!$A$2:$A$608,techniques!$B$2:$B$608),":")),"")</f>
        <v/>
      </c>
      <c r="G651" s="28"/>
      <c r="H651" s="28" t="str">
        <f t="shared" si="31"/>
        <v/>
      </c>
      <c r="J651" s="28"/>
      <c r="K651" s="28" t="str" cm="1">
        <f t="array" ref="K651">IFERROR(TRIM(_xlfn.TEXTSPLIT(_xlfn.XLOOKUP(J651,techniques!$A$2:$A$608,techniques!$B$2:$B$608),":")),"")</f>
        <v/>
      </c>
      <c r="L651" s="28"/>
      <c r="M651" s="28" t="str">
        <f t="shared" si="32"/>
        <v/>
      </c>
      <c r="Q651" s="28"/>
      <c r="R651" s="28"/>
      <c r="S651" s="28"/>
      <c r="T651" s="28"/>
      <c r="V651" s="1">
        <f t="shared" si="33"/>
        <v>0</v>
      </c>
    </row>
    <row r="652" spans="5:22" outlineLevel="1" x14ac:dyDescent="0.45">
      <c r="E652" s="28"/>
      <c r="F652" s="28" t="str" cm="1">
        <f t="array" ref="F652">IFERROR(TRIM(_xlfn.TEXTSPLIT(_xlfn.XLOOKUP(E652,techniques!$A$2:$A$608,techniques!$B$2:$B$608),":")),"")</f>
        <v/>
      </c>
      <c r="G652" s="28"/>
      <c r="H652" s="28" t="str">
        <f t="shared" si="31"/>
        <v/>
      </c>
      <c r="J652" s="28"/>
      <c r="K652" s="28" t="str" cm="1">
        <f t="array" ref="K652">IFERROR(TRIM(_xlfn.TEXTSPLIT(_xlfn.XLOOKUP(J652,techniques!$A$2:$A$608,techniques!$B$2:$B$608),":")),"")</f>
        <v/>
      </c>
      <c r="L652" s="28"/>
      <c r="M652" s="28" t="str">
        <f t="shared" si="32"/>
        <v/>
      </c>
      <c r="Q652" s="28"/>
      <c r="R652" s="28"/>
      <c r="S652" s="28"/>
      <c r="T652" s="28"/>
      <c r="V652" s="1">
        <f t="shared" si="33"/>
        <v>0</v>
      </c>
    </row>
    <row r="653" spans="5:22" outlineLevel="1" x14ac:dyDescent="0.45">
      <c r="E653" s="28"/>
      <c r="F653" s="28" t="str" cm="1">
        <f t="array" ref="F653">IFERROR(TRIM(_xlfn.TEXTSPLIT(_xlfn.XLOOKUP(E653,techniques!$A$2:$A$608,techniques!$B$2:$B$608),":")),"")</f>
        <v/>
      </c>
      <c r="G653" s="28"/>
      <c r="H653" s="28" t="str">
        <f t="shared" si="31"/>
        <v/>
      </c>
      <c r="J653" s="28"/>
      <c r="K653" s="28" t="str" cm="1">
        <f t="array" ref="K653">IFERROR(TRIM(_xlfn.TEXTSPLIT(_xlfn.XLOOKUP(J653,techniques!$A$2:$A$608,techniques!$B$2:$B$608),":")),"")</f>
        <v/>
      </c>
      <c r="L653" s="28"/>
      <c r="M653" s="28" t="str">
        <f t="shared" si="32"/>
        <v/>
      </c>
      <c r="Q653" s="28"/>
      <c r="R653" s="28"/>
      <c r="S653" s="28"/>
      <c r="T653" s="28"/>
      <c r="V653" s="1">
        <f t="shared" si="33"/>
        <v>0</v>
      </c>
    </row>
    <row r="654" spans="5:22" outlineLevel="1" x14ac:dyDescent="0.45">
      <c r="E654" s="28"/>
      <c r="F654" s="28" t="str" cm="1">
        <f t="array" ref="F654">IFERROR(TRIM(_xlfn.TEXTSPLIT(_xlfn.XLOOKUP(E654,techniques!$A$2:$A$608,techniques!$B$2:$B$608),":")),"")</f>
        <v/>
      </c>
      <c r="G654" s="28"/>
      <c r="H654" s="28" t="str">
        <f t="shared" si="31"/>
        <v/>
      </c>
      <c r="J654" s="28"/>
      <c r="K654" s="28" t="str" cm="1">
        <f t="array" ref="K654">IFERROR(TRIM(_xlfn.TEXTSPLIT(_xlfn.XLOOKUP(J654,techniques!$A$2:$A$608,techniques!$B$2:$B$608),":")),"")</f>
        <v/>
      </c>
      <c r="L654" s="28"/>
      <c r="M654" s="28" t="str">
        <f t="shared" si="32"/>
        <v/>
      </c>
      <c r="Q654" s="28"/>
      <c r="R654" s="28"/>
      <c r="S654" s="28"/>
      <c r="T654" s="28"/>
      <c r="V654" s="1">
        <f t="shared" si="33"/>
        <v>0</v>
      </c>
    </row>
    <row r="655" spans="5:22" outlineLevel="1" x14ac:dyDescent="0.45">
      <c r="E655" s="28"/>
      <c r="F655" s="28" t="str" cm="1">
        <f t="array" ref="F655">IFERROR(TRIM(_xlfn.TEXTSPLIT(_xlfn.XLOOKUP(E655,techniques!$A$2:$A$608,techniques!$B$2:$B$608),":")),"")</f>
        <v/>
      </c>
      <c r="G655" s="28"/>
      <c r="H655" s="28" t="str">
        <f t="shared" ref="H655:H718" si="34">IF(G655="",_xlfn.TEXTJOIN(": ",TRUE,E655,F655),_xlfn.TEXTJOIN(": ",TRUE,E655,G655))</f>
        <v/>
      </c>
      <c r="J655" s="28"/>
      <c r="K655" s="28" t="str" cm="1">
        <f t="array" ref="K655">IFERROR(TRIM(_xlfn.TEXTSPLIT(_xlfn.XLOOKUP(J655,techniques!$A$2:$A$608,techniques!$B$2:$B$608),":")),"")</f>
        <v/>
      </c>
      <c r="L655" s="28"/>
      <c r="M655" s="28" t="str">
        <f t="shared" ref="M655:M718" si="35">IF(L655="",_xlfn.TEXTJOIN(": ",TRUE,J655,K655),_xlfn.TEXTJOIN(": ",TRUE,J655,L655))</f>
        <v/>
      </c>
      <c r="Q655" s="28"/>
      <c r="R655" s="28"/>
      <c r="S655" s="28"/>
      <c r="T655" s="28"/>
      <c r="V655" s="1">
        <f t="shared" ref="V655:V718" si="36">IF(ISNA(MATCH(J655,E$14:E$1000,0)),J655,"")</f>
        <v>0</v>
      </c>
    </row>
    <row r="656" spans="5:22" outlineLevel="1" x14ac:dyDescent="0.45">
      <c r="E656" s="28"/>
      <c r="F656" s="28" t="str" cm="1">
        <f t="array" ref="F656">IFERROR(TRIM(_xlfn.TEXTSPLIT(_xlfn.XLOOKUP(E656,techniques!$A$2:$A$608,techniques!$B$2:$B$608),":")),"")</f>
        <v/>
      </c>
      <c r="G656" s="28"/>
      <c r="H656" s="28" t="str">
        <f t="shared" si="34"/>
        <v/>
      </c>
      <c r="J656" s="28"/>
      <c r="K656" s="28" t="str" cm="1">
        <f t="array" ref="K656">IFERROR(TRIM(_xlfn.TEXTSPLIT(_xlfn.XLOOKUP(J656,techniques!$A$2:$A$608,techniques!$B$2:$B$608),":")),"")</f>
        <v/>
      </c>
      <c r="L656" s="28"/>
      <c r="M656" s="28" t="str">
        <f t="shared" si="35"/>
        <v/>
      </c>
      <c r="Q656" s="28"/>
      <c r="R656" s="28"/>
      <c r="S656" s="28"/>
      <c r="T656" s="28"/>
      <c r="V656" s="1">
        <f t="shared" si="36"/>
        <v>0</v>
      </c>
    </row>
    <row r="657" spans="5:22" outlineLevel="1" x14ac:dyDescent="0.45">
      <c r="E657" s="28"/>
      <c r="F657" s="28" t="str" cm="1">
        <f t="array" ref="F657">IFERROR(TRIM(_xlfn.TEXTSPLIT(_xlfn.XLOOKUP(E657,techniques!$A$2:$A$608,techniques!$B$2:$B$608),":")),"")</f>
        <v/>
      </c>
      <c r="G657" s="28"/>
      <c r="H657" s="28" t="str">
        <f t="shared" si="34"/>
        <v/>
      </c>
      <c r="J657" s="28"/>
      <c r="K657" s="28" t="str" cm="1">
        <f t="array" ref="K657">IFERROR(TRIM(_xlfn.TEXTSPLIT(_xlfn.XLOOKUP(J657,techniques!$A$2:$A$608,techniques!$B$2:$B$608),":")),"")</f>
        <v/>
      </c>
      <c r="L657" s="28"/>
      <c r="M657" s="28" t="str">
        <f t="shared" si="35"/>
        <v/>
      </c>
      <c r="Q657" s="28"/>
      <c r="R657" s="28"/>
      <c r="S657" s="28"/>
      <c r="T657" s="28"/>
      <c r="V657" s="1">
        <f t="shared" si="36"/>
        <v>0</v>
      </c>
    </row>
    <row r="658" spans="5:22" outlineLevel="1" x14ac:dyDescent="0.45">
      <c r="E658" s="28"/>
      <c r="F658" s="28" t="str" cm="1">
        <f t="array" ref="F658">IFERROR(TRIM(_xlfn.TEXTSPLIT(_xlfn.XLOOKUP(E658,techniques!$A$2:$A$608,techniques!$B$2:$B$608),":")),"")</f>
        <v/>
      </c>
      <c r="G658" s="28"/>
      <c r="H658" s="28" t="str">
        <f t="shared" si="34"/>
        <v/>
      </c>
      <c r="J658" s="28"/>
      <c r="K658" s="28" t="str" cm="1">
        <f t="array" ref="K658">IFERROR(TRIM(_xlfn.TEXTSPLIT(_xlfn.XLOOKUP(J658,techniques!$A$2:$A$608,techniques!$B$2:$B$608),":")),"")</f>
        <v/>
      </c>
      <c r="L658" s="28"/>
      <c r="M658" s="28" t="str">
        <f t="shared" si="35"/>
        <v/>
      </c>
      <c r="Q658" s="28"/>
      <c r="R658" s="28"/>
      <c r="S658" s="28"/>
      <c r="T658" s="28"/>
      <c r="V658" s="1">
        <f t="shared" si="36"/>
        <v>0</v>
      </c>
    </row>
    <row r="659" spans="5:22" outlineLevel="1" x14ac:dyDescent="0.45">
      <c r="E659" s="28"/>
      <c r="F659" s="28" t="str" cm="1">
        <f t="array" ref="F659">IFERROR(TRIM(_xlfn.TEXTSPLIT(_xlfn.XLOOKUP(E659,techniques!$A$2:$A$608,techniques!$B$2:$B$608),":")),"")</f>
        <v/>
      </c>
      <c r="G659" s="28"/>
      <c r="H659" s="28" t="str">
        <f t="shared" si="34"/>
        <v/>
      </c>
      <c r="J659" s="28"/>
      <c r="K659" s="28" t="str" cm="1">
        <f t="array" ref="K659">IFERROR(TRIM(_xlfn.TEXTSPLIT(_xlfn.XLOOKUP(J659,techniques!$A$2:$A$608,techniques!$B$2:$B$608),":")),"")</f>
        <v/>
      </c>
      <c r="L659" s="28"/>
      <c r="M659" s="28" t="str">
        <f t="shared" si="35"/>
        <v/>
      </c>
      <c r="Q659" s="28"/>
      <c r="R659" s="28"/>
      <c r="S659" s="28"/>
      <c r="T659" s="28"/>
      <c r="V659" s="1">
        <f t="shared" si="36"/>
        <v>0</v>
      </c>
    </row>
    <row r="660" spans="5:22" outlineLevel="1" x14ac:dyDescent="0.45">
      <c r="E660" s="28"/>
      <c r="F660" s="28" t="str" cm="1">
        <f t="array" ref="F660">IFERROR(TRIM(_xlfn.TEXTSPLIT(_xlfn.XLOOKUP(E660,techniques!$A$2:$A$608,techniques!$B$2:$B$608),":")),"")</f>
        <v/>
      </c>
      <c r="G660" s="28"/>
      <c r="H660" s="28" t="str">
        <f t="shared" si="34"/>
        <v/>
      </c>
      <c r="J660" s="28"/>
      <c r="K660" s="28" t="str" cm="1">
        <f t="array" ref="K660">IFERROR(TRIM(_xlfn.TEXTSPLIT(_xlfn.XLOOKUP(J660,techniques!$A$2:$A$608,techniques!$B$2:$B$608),":")),"")</f>
        <v/>
      </c>
      <c r="L660" s="28"/>
      <c r="M660" s="28" t="str">
        <f t="shared" si="35"/>
        <v/>
      </c>
      <c r="Q660" s="28"/>
      <c r="R660" s="28"/>
      <c r="S660" s="28"/>
      <c r="T660" s="28"/>
      <c r="V660" s="1">
        <f t="shared" si="36"/>
        <v>0</v>
      </c>
    </row>
    <row r="661" spans="5:22" outlineLevel="1" x14ac:dyDescent="0.45">
      <c r="E661" s="28"/>
      <c r="F661" s="28" t="str" cm="1">
        <f t="array" ref="F661">IFERROR(TRIM(_xlfn.TEXTSPLIT(_xlfn.XLOOKUP(E661,techniques!$A$2:$A$608,techniques!$B$2:$B$608),":")),"")</f>
        <v/>
      </c>
      <c r="G661" s="28"/>
      <c r="H661" s="28" t="str">
        <f t="shared" si="34"/>
        <v/>
      </c>
      <c r="J661" s="28"/>
      <c r="K661" s="28" t="str" cm="1">
        <f t="array" ref="K661">IFERROR(TRIM(_xlfn.TEXTSPLIT(_xlfn.XLOOKUP(J661,techniques!$A$2:$A$608,techniques!$B$2:$B$608),":")),"")</f>
        <v/>
      </c>
      <c r="L661" s="28"/>
      <c r="M661" s="28" t="str">
        <f t="shared" si="35"/>
        <v/>
      </c>
      <c r="Q661" s="28"/>
      <c r="R661" s="28"/>
      <c r="S661" s="28"/>
      <c r="T661" s="28"/>
      <c r="V661" s="1">
        <f t="shared" si="36"/>
        <v>0</v>
      </c>
    </row>
    <row r="662" spans="5:22" outlineLevel="1" x14ac:dyDescent="0.45">
      <c r="E662" s="28"/>
      <c r="F662" s="28" t="str" cm="1">
        <f t="array" ref="F662">IFERROR(TRIM(_xlfn.TEXTSPLIT(_xlfn.XLOOKUP(E662,techniques!$A$2:$A$608,techniques!$B$2:$B$608),":")),"")</f>
        <v/>
      </c>
      <c r="G662" s="28"/>
      <c r="H662" s="28" t="str">
        <f t="shared" si="34"/>
        <v/>
      </c>
      <c r="J662" s="28"/>
      <c r="K662" s="28" t="str" cm="1">
        <f t="array" ref="K662">IFERROR(TRIM(_xlfn.TEXTSPLIT(_xlfn.XLOOKUP(J662,techniques!$A$2:$A$608,techniques!$B$2:$B$608),":")),"")</f>
        <v/>
      </c>
      <c r="L662" s="28"/>
      <c r="M662" s="28" t="str">
        <f t="shared" si="35"/>
        <v/>
      </c>
      <c r="Q662" s="28"/>
      <c r="R662" s="28"/>
      <c r="S662" s="28"/>
      <c r="T662" s="28"/>
      <c r="V662" s="1">
        <f t="shared" si="36"/>
        <v>0</v>
      </c>
    </row>
    <row r="663" spans="5:22" outlineLevel="1" x14ac:dyDescent="0.45">
      <c r="E663" s="28"/>
      <c r="F663" s="28" t="str" cm="1">
        <f t="array" ref="F663">IFERROR(TRIM(_xlfn.TEXTSPLIT(_xlfn.XLOOKUP(E663,techniques!$A$2:$A$608,techniques!$B$2:$B$608),":")),"")</f>
        <v/>
      </c>
      <c r="G663" s="28"/>
      <c r="H663" s="28" t="str">
        <f t="shared" si="34"/>
        <v/>
      </c>
      <c r="J663" s="28"/>
      <c r="K663" s="28" t="str" cm="1">
        <f t="array" ref="K663">IFERROR(TRIM(_xlfn.TEXTSPLIT(_xlfn.XLOOKUP(J663,techniques!$A$2:$A$608,techniques!$B$2:$B$608),":")),"")</f>
        <v/>
      </c>
      <c r="L663" s="28"/>
      <c r="M663" s="28" t="str">
        <f t="shared" si="35"/>
        <v/>
      </c>
      <c r="Q663" s="28"/>
      <c r="R663" s="28"/>
      <c r="S663" s="28"/>
      <c r="T663" s="28"/>
      <c r="V663" s="1">
        <f t="shared" si="36"/>
        <v>0</v>
      </c>
    </row>
    <row r="664" spans="5:22" outlineLevel="1" x14ac:dyDescent="0.45">
      <c r="E664" s="28"/>
      <c r="F664" s="28" t="str" cm="1">
        <f t="array" ref="F664">IFERROR(TRIM(_xlfn.TEXTSPLIT(_xlfn.XLOOKUP(E664,techniques!$A$2:$A$608,techniques!$B$2:$B$608),":")),"")</f>
        <v/>
      </c>
      <c r="G664" s="28"/>
      <c r="H664" s="28" t="str">
        <f t="shared" si="34"/>
        <v/>
      </c>
      <c r="J664" s="28"/>
      <c r="K664" s="28" t="str" cm="1">
        <f t="array" ref="K664">IFERROR(TRIM(_xlfn.TEXTSPLIT(_xlfn.XLOOKUP(J664,techniques!$A$2:$A$608,techniques!$B$2:$B$608),":")),"")</f>
        <v/>
      </c>
      <c r="L664" s="28"/>
      <c r="M664" s="28" t="str">
        <f t="shared" si="35"/>
        <v/>
      </c>
      <c r="Q664" s="28"/>
      <c r="R664" s="28"/>
      <c r="S664" s="28"/>
      <c r="T664" s="28"/>
      <c r="V664" s="1">
        <f t="shared" si="36"/>
        <v>0</v>
      </c>
    </row>
    <row r="665" spans="5:22" outlineLevel="1" x14ac:dyDescent="0.45">
      <c r="E665" s="28"/>
      <c r="F665" s="28" t="str" cm="1">
        <f t="array" ref="F665">IFERROR(TRIM(_xlfn.TEXTSPLIT(_xlfn.XLOOKUP(E665,techniques!$A$2:$A$608,techniques!$B$2:$B$608),":")),"")</f>
        <v/>
      </c>
      <c r="G665" s="28"/>
      <c r="H665" s="28" t="str">
        <f t="shared" si="34"/>
        <v/>
      </c>
      <c r="J665" s="28"/>
      <c r="K665" s="28" t="str" cm="1">
        <f t="array" ref="K665">IFERROR(TRIM(_xlfn.TEXTSPLIT(_xlfn.XLOOKUP(J665,techniques!$A$2:$A$608,techniques!$B$2:$B$608),":")),"")</f>
        <v/>
      </c>
      <c r="L665" s="28"/>
      <c r="M665" s="28" t="str">
        <f t="shared" si="35"/>
        <v/>
      </c>
      <c r="Q665" s="28"/>
      <c r="R665" s="28"/>
      <c r="S665" s="28"/>
      <c r="T665" s="28"/>
      <c r="V665" s="1">
        <f t="shared" si="36"/>
        <v>0</v>
      </c>
    </row>
    <row r="666" spans="5:22" outlineLevel="1" x14ac:dyDescent="0.45">
      <c r="E666" s="28"/>
      <c r="F666" s="28" t="str" cm="1">
        <f t="array" ref="F666">IFERROR(TRIM(_xlfn.TEXTSPLIT(_xlfn.XLOOKUP(E666,techniques!$A$2:$A$608,techniques!$B$2:$B$608),":")),"")</f>
        <v/>
      </c>
      <c r="G666" s="28"/>
      <c r="H666" s="28" t="str">
        <f t="shared" si="34"/>
        <v/>
      </c>
      <c r="J666" s="28"/>
      <c r="K666" s="28" t="str" cm="1">
        <f t="array" ref="K666">IFERROR(TRIM(_xlfn.TEXTSPLIT(_xlfn.XLOOKUP(J666,techniques!$A$2:$A$608,techniques!$B$2:$B$608),":")),"")</f>
        <v/>
      </c>
      <c r="L666" s="28"/>
      <c r="M666" s="28" t="str">
        <f t="shared" si="35"/>
        <v/>
      </c>
      <c r="Q666" s="28"/>
      <c r="R666" s="28"/>
      <c r="S666" s="28"/>
      <c r="T666" s="28"/>
      <c r="V666" s="1">
        <f t="shared" si="36"/>
        <v>0</v>
      </c>
    </row>
    <row r="667" spans="5:22" outlineLevel="1" x14ac:dyDescent="0.45">
      <c r="E667" s="28"/>
      <c r="F667" s="28" t="str" cm="1">
        <f t="array" ref="F667">IFERROR(TRIM(_xlfn.TEXTSPLIT(_xlfn.XLOOKUP(E667,techniques!$A$2:$A$608,techniques!$B$2:$B$608),":")),"")</f>
        <v/>
      </c>
      <c r="G667" s="28"/>
      <c r="H667" s="28" t="str">
        <f t="shared" si="34"/>
        <v/>
      </c>
      <c r="J667" s="28"/>
      <c r="K667" s="28" t="str" cm="1">
        <f t="array" ref="K667">IFERROR(TRIM(_xlfn.TEXTSPLIT(_xlfn.XLOOKUP(J667,techniques!$A$2:$A$608,techniques!$B$2:$B$608),":")),"")</f>
        <v/>
      </c>
      <c r="L667" s="28"/>
      <c r="M667" s="28" t="str">
        <f t="shared" si="35"/>
        <v/>
      </c>
      <c r="Q667" s="28"/>
      <c r="R667" s="28"/>
      <c r="S667" s="28"/>
      <c r="T667" s="28"/>
      <c r="V667" s="1">
        <f t="shared" si="36"/>
        <v>0</v>
      </c>
    </row>
    <row r="668" spans="5:22" outlineLevel="1" x14ac:dyDescent="0.45">
      <c r="E668" s="28"/>
      <c r="F668" s="28" t="str" cm="1">
        <f t="array" ref="F668">IFERROR(TRIM(_xlfn.TEXTSPLIT(_xlfn.XLOOKUP(E668,techniques!$A$2:$A$608,techniques!$B$2:$B$608),":")),"")</f>
        <v/>
      </c>
      <c r="G668" s="28"/>
      <c r="H668" s="28" t="str">
        <f t="shared" si="34"/>
        <v/>
      </c>
      <c r="J668" s="28"/>
      <c r="K668" s="28" t="str" cm="1">
        <f t="array" ref="K668">IFERROR(TRIM(_xlfn.TEXTSPLIT(_xlfn.XLOOKUP(J668,techniques!$A$2:$A$608,techniques!$B$2:$B$608),":")),"")</f>
        <v/>
      </c>
      <c r="L668" s="28"/>
      <c r="M668" s="28" t="str">
        <f t="shared" si="35"/>
        <v/>
      </c>
      <c r="Q668" s="28"/>
      <c r="R668" s="28"/>
      <c r="S668" s="28"/>
      <c r="T668" s="28"/>
      <c r="V668" s="1">
        <f t="shared" si="36"/>
        <v>0</v>
      </c>
    </row>
    <row r="669" spans="5:22" outlineLevel="1" x14ac:dyDescent="0.45">
      <c r="E669" s="28"/>
      <c r="F669" s="28" t="str" cm="1">
        <f t="array" ref="F669">IFERROR(TRIM(_xlfn.TEXTSPLIT(_xlfn.XLOOKUP(E669,techniques!$A$2:$A$608,techniques!$B$2:$B$608),":")),"")</f>
        <v/>
      </c>
      <c r="G669" s="28"/>
      <c r="H669" s="28" t="str">
        <f t="shared" si="34"/>
        <v/>
      </c>
      <c r="J669" s="28"/>
      <c r="K669" s="28" t="str" cm="1">
        <f t="array" ref="K669">IFERROR(TRIM(_xlfn.TEXTSPLIT(_xlfn.XLOOKUP(J669,techniques!$A$2:$A$608,techniques!$B$2:$B$608),":")),"")</f>
        <v/>
      </c>
      <c r="L669" s="28"/>
      <c r="M669" s="28" t="str">
        <f t="shared" si="35"/>
        <v/>
      </c>
      <c r="Q669" s="28"/>
      <c r="R669" s="28"/>
      <c r="S669" s="28"/>
      <c r="T669" s="28"/>
      <c r="V669" s="1">
        <f t="shared" si="36"/>
        <v>0</v>
      </c>
    </row>
    <row r="670" spans="5:22" outlineLevel="1" x14ac:dyDescent="0.45">
      <c r="E670" s="28"/>
      <c r="F670" s="28" t="str" cm="1">
        <f t="array" ref="F670">IFERROR(TRIM(_xlfn.TEXTSPLIT(_xlfn.XLOOKUP(E670,techniques!$A$2:$A$608,techniques!$B$2:$B$608),":")),"")</f>
        <v/>
      </c>
      <c r="G670" s="28"/>
      <c r="H670" s="28" t="str">
        <f t="shared" si="34"/>
        <v/>
      </c>
      <c r="J670" s="28"/>
      <c r="K670" s="28" t="str" cm="1">
        <f t="array" ref="K670">IFERROR(TRIM(_xlfn.TEXTSPLIT(_xlfn.XLOOKUP(J670,techniques!$A$2:$A$608,techniques!$B$2:$B$608),":")),"")</f>
        <v/>
      </c>
      <c r="L670" s="28"/>
      <c r="M670" s="28" t="str">
        <f t="shared" si="35"/>
        <v/>
      </c>
      <c r="Q670" s="28"/>
      <c r="R670" s="28"/>
      <c r="S670" s="28"/>
      <c r="T670" s="28"/>
      <c r="V670" s="1">
        <f t="shared" si="36"/>
        <v>0</v>
      </c>
    </row>
    <row r="671" spans="5:22" outlineLevel="1" x14ac:dyDescent="0.45">
      <c r="E671" s="28"/>
      <c r="F671" s="28" t="str" cm="1">
        <f t="array" ref="F671">IFERROR(TRIM(_xlfn.TEXTSPLIT(_xlfn.XLOOKUP(E671,techniques!$A$2:$A$608,techniques!$B$2:$B$608),":")),"")</f>
        <v/>
      </c>
      <c r="G671" s="28"/>
      <c r="H671" s="28" t="str">
        <f t="shared" si="34"/>
        <v/>
      </c>
      <c r="J671" s="28"/>
      <c r="K671" s="28" t="str" cm="1">
        <f t="array" ref="K671">IFERROR(TRIM(_xlfn.TEXTSPLIT(_xlfn.XLOOKUP(J671,techniques!$A$2:$A$608,techniques!$B$2:$B$608),":")),"")</f>
        <v/>
      </c>
      <c r="L671" s="28"/>
      <c r="M671" s="28" t="str">
        <f t="shared" si="35"/>
        <v/>
      </c>
      <c r="Q671" s="28"/>
      <c r="R671" s="28"/>
      <c r="S671" s="28"/>
      <c r="T671" s="28"/>
      <c r="V671" s="1">
        <f t="shared" si="36"/>
        <v>0</v>
      </c>
    </row>
    <row r="672" spans="5:22" outlineLevel="1" x14ac:dyDescent="0.45">
      <c r="E672" s="28"/>
      <c r="F672" s="28" t="str" cm="1">
        <f t="array" ref="F672">IFERROR(TRIM(_xlfn.TEXTSPLIT(_xlfn.XLOOKUP(E672,techniques!$A$2:$A$608,techniques!$B$2:$B$608),":")),"")</f>
        <v/>
      </c>
      <c r="G672" s="28"/>
      <c r="H672" s="28" t="str">
        <f t="shared" si="34"/>
        <v/>
      </c>
      <c r="J672" s="28"/>
      <c r="K672" s="28" t="str" cm="1">
        <f t="array" ref="K672">IFERROR(TRIM(_xlfn.TEXTSPLIT(_xlfn.XLOOKUP(J672,techniques!$A$2:$A$608,techniques!$B$2:$B$608),":")),"")</f>
        <v/>
      </c>
      <c r="L672" s="28"/>
      <c r="M672" s="28" t="str">
        <f t="shared" si="35"/>
        <v/>
      </c>
      <c r="Q672" s="28"/>
      <c r="R672" s="28"/>
      <c r="S672" s="28"/>
      <c r="T672" s="28"/>
      <c r="V672" s="1">
        <f t="shared" si="36"/>
        <v>0</v>
      </c>
    </row>
    <row r="673" spans="5:22" outlineLevel="1" x14ac:dyDescent="0.45">
      <c r="E673" s="28"/>
      <c r="F673" s="28" t="str" cm="1">
        <f t="array" ref="F673">IFERROR(TRIM(_xlfn.TEXTSPLIT(_xlfn.XLOOKUP(E673,techniques!$A$2:$A$608,techniques!$B$2:$B$608),":")),"")</f>
        <v/>
      </c>
      <c r="G673" s="28"/>
      <c r="H673" s="28" t="str">
        <f t="shared" si="34"/>
        <v/>
      </c>
      <c r="J673" s="28"/>
      <c r="K673" s="28" t="str" cm="1">
        <f t="array" ref="K673">IFERROR(TRIM(_xlfn.TEXTSPLIT(_xlfn.XLOOKUP(J673,techniques!$A$2:$A$608,techniques!$B$2:$B$608),":")),"")</f>
        <v/>
      </c>
      <c r="L673" s="28"/>
      <c r="M673" s="28" t="str">
        <f t="shared" si="35"/>
        <v/>
      </c>
      <c r="Q673" s="28"/>
      <c r="R673" s="28"/>
      <c r="S673" s="28"/>
      <c r="T673" s="28"/>
      <c r="V673" s="1">
        <f t="shared" si="36"/>
        <v>0</v>
      </c>
    </row>
    <row r="674" spans="5:22" outlineLevel="1" x14ac:dyDescent="0.45">
      <c r="E674" s="28"/>
      <c r="F674" s="28" t="str" cm="1">
        <f t="array" ref="F674">IFERROR(TRIM(_xlfn.TEXTSPLIT(_xlfn.XLOOKUP(E674,techniques!$A$2:$A$608,techniques!$B$2:$B$608),":")),"")</f>
        <v/>
      </c>
      <c r="G674" s="28"/>
      <c r="H674" s="28" t="str">
        <f t="shared" si="34"/>
        <v/>
      </c>
      <c r="J674" s="28"/>
      <c r="K674" s="28" t="str" cm="1">
        <f t="array" ref="K674">IFERROR(TRIM(_xlfn.TEXTSPLIT(_xlfn.XLOOKUP(J674,techniques!$A$2:$A$608,techniques!$B$2:$B$608),":")),"")</f>
        <v/>
      </c>
      <c r="L674" s="28"/>
      <c r="M674" s="28" t="str">
        <f t="shared" si="35"/>
        <v/>
      </c>
      <c r="Q674" s="28"/>
      <c r="R674" s="28"/>
      <c r="S674" s="28"/>
      <c r="T674" s="28"/>
      <c r="V674" s="1">
        <f t="shared" si="36"/>
        <v>0</v>
      </c>
    </row>
    <row r="675" spans="5:22" outlineLevel="1" x14ac:dyDescent="0.45">
      <c r="E675" s="28"/>
      <c r="F675" s="28" t="str" cm="1">
        <f t="array" ref="F675">IFERROR(TRIM(_xlfn.TEXTSPLIT(_xlfn.XLOOKUP(E675,techniques!$A$2:$A$608,techniques!$B$2:$B$608),":")),"")</f>
        <v/>
      </c>
      <c r="G675" s="28"/>
      <c r="H675" s="28" t="str">
        <f t="shared" si="34"/>
        <v/>
      </c>
      <c r="J675" s="28"/>
      <c r="K675" s="28" t="str" cm="1">
        <f t="array" ref="K675">IFERROR(TRIM(_xlfn.TEXTSPLIT(_xlfn.XLOOKUP(J675,techniques!$A$2:$A$608,techniques!$B$2:$B$608),":")),"")</f>
        <v/>
      </c>
      <c r="L675" s="28"/>
      <c r="M675" s="28" t="str">
        <f t="shared" si="35"/>
        <v/>
      </c>
      <c r="Q675" s="28"/>
      <c r="R675" s="28"/>
      <c r="S675" s="28"/>
      <c r="T675" s="28"/>
      <c r="V675" s="1">
        <f t="shared" si="36"/>
        <v>0</v>
      </c>
    </row>
    <row r="676" spans="5:22" outlineLevel="1" x14ac:dyDescent="0.45">
      <c r="E676" s="28"/>
      <c r="F676" s="28" t="str" cm="1">
        <f t="array" ref="F676">IFERROR(TRIM(_xlfn.TEXTSPLIT(_xlfn.XLOOKUP(E676,techniques!$A$2:$A$608,techniques!$B$2:$B$608),":")),"")</f>
        <v/>
      </c>
      <c r="G676" s="28"/>
      <c r="H676" s="28" t="str">
        <f t="shared" si="34"/>
        <v/>
      </c>
      <c r="J676" s="28"/>
      <c r="K676" s="28" t="str" cm="1">
        <f t="array" ref="K676">IFERROR(TRIM(_xlfn.TEXTSPLIT(_xlfn.XLOOKUP(J676,techniques!$A$2:$A$608,techniques!$B$2:$B$608),":")),"")</f>
        <v/>
      </c>
      <c r="L676" s="28"/>
      <c r="M676" s="28" t="str">
        <f t="shared" si="35"/>
        <v/>
      </c>
      <c r="Q676" s="28"/>
      <c r="R676" s="28"/>
      <c r="S676" s="28"/>
      <c r="T676" s="28"/>
      <c r="V676" s="1">
        <f t="shared" si="36"/>
        <v>0</v>
      </c>
    </row>
    <row r="677" spans="5:22" outlineLevel="1" x14ac:dyDescent="0.45">
      <c r="E677" s="28"/>
      <c r="F677" s="28" t="str" cm="1">
        <f t="array" ref="F677">IFERROR(TRIM(_xlfn.TEXTSPLIT(_xlfn.XLOOKUP(E677,techniques!$A$2:$A$608,techniques!$B$2:$B$608),":")),"")</f>
        <v/>
      </c>
      <c r="G677" s="28"/>
      <c r="H677" s="28" t="str">
        <f t="shared" si="34"/>
        <v/>
      </c>
      <c r="J677" s="28"/>
      <c r="K677" s="28" t="str" cm="1">
        <f t="array" ref="K677">IFERROR(TRIM(_xlfn.TEXTSPLIT(_xlfn.XLOOKUP(J677,techniques!$A$2:$A$608,techniques!$B$2:$B$608),":")),"")</f>
        <v/>
      </c>
      <c r="L677" s="28"/>
      <c r="M677" s="28" t="str">
        <f t="shared" si="35"/>
        <v/>
      </c>
      <c r="Q677" s="28"/>
      <c r="R677" s="28"/>
      <c r="S677" s="28"/>
      <c r="T677" s="28"/>
      <c r="V677" s="1">
        <f t="shared" si="36"/>
        <v>0</v>
      </c>
    </row>
    <row r="678" spans="5:22" outlineLevel="1" x14ac:dyDescent="0.45">
      <c r="E678" s="28"/>
      <c r="F678" s="28" t="str" cm="1">
        <f t="array" ref="F678">IFERROR(TRIM(_xlfn.TEXTSPLIT(_xlfn.XLOOKUP(E678,techniques!$A$2:$A$608,techniques!$B$2:$B$608),":")),"")</f>
        <v/>
      </c>
      <c r="G678" s="28"/>
      <c r="H678" s="28" t="str">
        <f t="shared" si="34"/>
        <v/>
      </c>
      <c r="J678" s="28"/>
      <c r="K678" s="28" t="str" cm="1">
        <f t="array" ref="K678">IFERROR(TRIM(_xlfn.TEXTSPLIT(_xlfn.XLOOKUP(J678,techniques!$A$2:$A$608,techniques!$B$2:$B$608),":")),"")</f>
        <v/>
      </c>
      <c r="L678" s="28"/>
      <c r="M678" s="28" t="str">
        <f t="shared" si="35"/>
        <v/>
      </c>
      <c r="Q678" s="28"/>
      <c r="R678" s="28"/>
      <c r="S678" s="28"/>
      <c r="T678" s="28"/>
      <c r="V678" s="1">
        <f t="shared" si="36"/>
        <v>0</v>
      </c>
    </row>
    <row r="679" spans="5:22" outlineLevel="1" x14ac:dyDescent="0.45">
      <c r="E679" s="28"/>
      <c r="F679" s="28" t="str" cm="1">
        <f t="array" ref="F679">IFERROR(TRIM(_xlfn.TEXTSPLIT(_xlfn.XLOOKUP(E679,techniques!$A$2:$A$608,techniques!$B$2:$B$608),":")),"")</f>
        <v/>
      </c>
      <c r="G679" s="28"/>
      <c r="H679" s="28" t="str">
        <f t="shared" si="34"/>
        <v/>
      </c>
      <c r="J679" s="28"/>
      <c r="K679" s="28" t="str" cm="1">
        <f t="array" ref="K679">IFERROR(TRIM(_xlfn.TEXTSPLIT(_xlfn.XLOOKUP(J679,techniques!$A$2:$A$608,techniques!$B$2:$B$608),":")),"")</f>
        <v/>
      </c>
      <c r="L679" s="28"/>
      <c r="M679" s="28" t="str">
        <f t="shared" si="35"/>
        <v/>
      </c>
      <c r="Q679" s="28"/>
      <c r="R679" s="28"/>
      <c r="S679" s="28"/>
      <c r="T679" s="28"/>
      <c r="V679" s="1">
        <f t="shared" si="36"/>
        <v>0</v>
      </c>
    </row>
    <row r="680" spans="5:22" outlineLevel="1" x14ac:dyDescent="0.45">
      <c r="E680" s="28"/>
      <c r="F680" s="28" t="str" cm="1">
        <f t="array" ref="F680">IFERROR(TRIM(_xlfn.TEXTSPLIT(_xlfn.XLOOKUP(E680,techniques!$A$2:$A$608,techniques!$B$2:$B$608),":")),"")</f>
        <v/>
      </c>
      <c r="G680" s="28"/>
      <c r="H680" s="28" t="str">
        <f t="shared" si="34"/>
        <v/>
      </c>
      <c r="J680" s="28"/>
      <c r="K680" s="28" t="str" cm="1">
        <f t="array" ref="K680">IFERROR(TRIM(_xlfn.TEXTSPLIT(_xlfn.XLOOKUP(J680,techniques!$A$2:$A$608,techniques!$B$2:$B$608),":")),"")</f>
        <v/>
      </c>
      <c r="L680" s="28"/>
      <c r="M680" s="28" t="str">
        <f t="shared" si="35"/>
        <v/>
      </c>
      <c r="Q680" s="28"/>
      <c r="R680" s="28"/>
      <c r="S680" s="28"/>
      <c r="T680" s="28"/>
      <c r="V680" s="1">
        <f t="shared" si="36"/>
        <v>0</v>
      </c>
    </row>
    <row r="681" spans="5:22" outlineLevel="1" x14ac:dyDescent="0.45">
      <c r="E681" s="28"/>
      <c r="F681" s="28" t="str" cm="1">
        <f t="array" ref="F681">IFERROR(TRIM(_xlfn.TEXTSPLIT(_xlfn.XLOOKUP(E681,techniques!$A$2:$A$608,techniques!$B$2:$B$608),":")),"")</f>
        <v/>
      </c>
      <c r="G681" s="28"/>
      <c r="H681" s="28" t="str">
        <f t="shared" si="34"/>
        <v/>
      </c>
      <c r="J681" s="28"/>
      <c r="K681" s="28" t="str" cm="1">
        <f t="array" ref="K681">IFERROR(TRIM(_xlfn.TEXTSPLIT(_xlfn.XLOOKUP(J681,techniques!$A$2:$A$608,techniques!$B$2:$B$608),":")),"")</f>
        <v/>
      </c>
      <c r="L681" s="28"/>
      <c r="M681" s="28" t="str">
        <f t="shared" si="35"/>
        <v/>
      </c>
      <c r="Q681" s="28"/>
      <c r="R681" s="28"/>
      <c r="S681" s="28"/>
      <c r="T681" s="28"/>
      <c r="V681" s="1">
        <f t="shared" si="36"/>
        <v>0</v>
      </c>
    </row>
    <row r="682" spans="5:22" outlineLevel="1" x14ac:dyDescent="0.45">
      <c r="E682" s="28"/>
      <c r="F682" s="28" t="str" cm="1">
        <f t="array" ref="F682">IFERROR(TRIM(_xlfn.TEXTSPLIT(_xlfn.XLOOKUP(E682,techniques!$A$2:$A$608,techniques!$B$2:$B$608),":")),"")</f>
        <v/>
      </c>
      <c r="G682" s="28"/>
      <c r="H682" s="28" t="str">
        <f t="shared" si="34"/>
        <v/>
      </c>
      <c r="J682" s="28"/>
      <c r="K682" s="28" t="str" cm="1">
        <f t="array" ref="K682">IFERROR(TRIM(_xlfn.TEXTSPLIT(_xlfn.XLOOKUP(J682,techniques!$A$2:$A$608,techniques!$B$2:$B$608),":")),"")</f>
        <v/>
      </c>
      <c r="L682" s="28"/>
      <c r="M682" s="28" t="str">
        <f t="shared" si="35"/>
        <v/>
      </c>
      <c r="Q682" s="28"/>
      <c r="R682" s="28"/>
      <c r="S682" s="28"/>
      <c r="T682" s="28"/>
      <c r="V682" s="1">
        <f t="shared" si="36"/>
        <v>0</v>
      </c>
    </row>
    <row r="683" spans="5:22" outlineLevel="1" x14ac:dyDescent="0.45">
      <c r="E683" s="28"/>
      <c r="F683" s="28" t="str" cm="1">
        <f t="array" ref="F683">IFERROR(TRIM(_xlfn.TEXTSPLIT(_xlfn.XLOOKUP(E683,techniques!$A$2:$A$608,techniques!$B$2:$B$608),":")),"")</f>
        <v/>
      </c>
      <c r="G683" s="28"/>
      <c r="H683" s="28" t="str">
        <f t="shared" si="34"/>
        <v/>
      </c>
      <c r="J683" s="28"/>
      <c r="K683" s="28" t="str" cm="1">
        <f t="array" ref="K683">IFERROR(TRIM(_xlfn.TEXTSPLIT(_xlfn.XLOOKUP(J683,techniques!$A$2:$A$608,techniques!$B$2:$B$608),":")),"")</f>
        <v/>
      </c>
      <c r="L683" s="28"/>
      <c r="M683" s="28" t="str">
        <f t="shared" si="35"/>
        <v/>
      </c>
      <c r="Q683" s="28"/>
      <c r="R683" s="28"/>
      <c r="S683" s="28"/>
      <c r="T683" s="28"/>
      <c r="V683" s="1">
        <f t="shared" si="36"/>
        <v>0</v>
      </c>
    </row>
    <row r="684" spans="5:22" outlineLevel="1" x14ac:dyDescent="0.45">
      <c r="E684" s="28"/>
      <c r="F684" s="28" t="str" cm="1">
        <f t="array" ref="F684">IFERROR(TRIM(_xlfn.TEXTSPLIT(_xlfn.XLOOKUP(E684,techniques!$A$2:$A$608,techniques!$B$2:$B$608),":")),"")</f>
        <v/>
      </c>
      <c r="G684" s="28"/>
      <c r="H684" s="28" t="str">
        <f t="shared" si="34"/>
        <v/>
      </c>
      <c r="J684" s="28"/>
      <c r="K684" s="28" t="str" cm="1">
        <f t="array" ref="K684">IFERROR(TRIM(_xlfn.TEXTSPLIT(_xlfn.XLOOKUP(J684,techniques!$A$2:$A$608,techniques!$B$2:$B$608),":")),"")</f>
        <v/>
      </c>
      <c r="L684" s="28"/>
      <c r="M684" s="28" t="str">
        <f t="shared" si="35"/>
        <v/>
      </c>
      <c r="Q684" s="28"/>
      <c r="R684" s="28"/>
      <c r="S684" s="28"/>
      <c r="T684" s="28"/>
      <c r="V684" s="1">
        <f t="shared" si="36"/>
        <v>0</v>
      </c>
    </row>
    <row r="685" spans="5:22" outlineLevel="1" x14ac:dyDescent="0.45">
      <c r="E685" s="28"/>
      <c r="F685" s="28" t="str" cm="1">
        <f t="array" ref="F685">IFERROR(TRIM(_xlfn.TEXTSPLIT(_xlfn.XLOOKUP(E685,techniques!$A$2:$A$608,techniques!$B$2:$B$608),":")),"")</f>
        <v/>
      </c>
      <c r="G685" s="28"/>
      <c r="H685" s="28" t="str">
        <f t="shared" si="34"/>
        <v/>
      </c>
      <c r="J685" s="28"/>
      <c r="K685" s="28" t="str" cm="1">
        <f t="array" ref="K685">IFERROR(TRIM(_xlfn.TEXTSPLIT(_xlfn.XLOOKUP(J685,techniques!$A$2:$A$608,techniques!$B$2:$B$608),":")),"")</f>
        <v/>
      </c>
      <c r="L685" s="28"/>
      <c r="M685" s="28" t="str">
        <f t="shared" si="35"/>
        <v/>
      </c>
      <c r="Q685" s="28"/>
      <c r="R685" s="28"/>
      <c r="S685" s="28"/>
      <c r="T685" s="28"/>
      <c r="V685" s="1">
        <f t="shared" si="36"/>
        <v>0</v>
      </c>
    </row>
    <row r="686" spans="5:22" outlineLevel="1" x14ac:dyDescent="0.45">
      <c r="E686" s="28"/>
      <c r="F686" s="28" t="str" cm="1">
        <f t="array" ref="F686">IFERROR(TRIM(_xlfn.TEXTSPLIT(_xlfn.XLOOKUP(E686,techniques!$A$2:$A$608,techniques!$B$2:$B$608),":")),"")</f>
        <v/>
      </c>
      <c r="G686" s="28"/>
      <c r="H686" s="28" t="str">
        <f t="shared" si="34"/>
        <v/>
      </c>
      <c r="J686" s="28"/>
      <c r="K686" s="28" t="str" cm="1">
        <f t="array" ref="K686">IFERROR(TRIM(_xlfn.TEXTSPLIT(_xlfn.XLOOKUP(J686,techniques!$A$2:$A$608,techniques!$B$2:$B$608),":")),"")</f>
        <v/>
      </c>
      <c r="L686" s="28"/>
      <c r="M686" s="28" t="str">
        <f t="shared" si="35"/>
        <v/>
      </c>
      <c r="Q686" s="28"/>
      <c r="R686" s="28"/>
      <c r="S686" s="28"/>
      <c r="T686" s="28"/>
      <c r="V686" s="1">
        <f t="shared" si="36"/>
        <v>0</v>
      </c>
    </row>
    <row r="687" spans="5:22" outlineLevel="1" x14ac:dyDescent="0.45">
      <c r="E687" s="28"/>
      <c r="F687" s="28" t="str" cm="1">
        <f t="array" ref="F687">IFERROR(TRIM(_xlfn.TEXTSPLIT(_xlfn.XLOOKUP(E687,techniques!$A$2:$A$608,techniques!$B$2:$B$608),":")),"")</f>
        <v/>
      </c>
      <c r="G687" s="28"/>
      <c r="H687" s="28" t="str">
        <f t="shared" si="34"/>
        <v/>
      </c>
      <c r="J687" s="28"/>
      <c r="K687" s="28" t="str" cm="1">
        <f t="array" ref="K687">IFERROR(TRIM(_xlfn.TEXTSPLIT(_xlfn.XLOOKUP(J687,techniques!$A$2:$A$608,techniques!$B$2:$B$608),":")),"")</f>
        <v/>
      </c>
      <c r="L687" s="28"/>
      <c r="M687" s="28" t="str">
        <f t="shared" si="35"/>
        <v/>
      </c>
      <c r="Q687" s="28"/>
      <c r="R687" s="28"/>
      <c r="S687" s="28"/>
      <c r="T687" s="28"/>
      <c r="V687" s="1">
        <f t="shared" si="36"/>
        <v>0</v>
      </c>
    </row>
    <row r="688" spans="5:22" outlineLevel="1" x14ac:dyDescent="0.45">
      <c r="E688" s="28"/>
      <c r="F688" s="28" t="str" cm="1">
        <f t="array" ref="F688">IFERROR(TRIM(_xlfn.TEXTSPLIT(_xlfn.XLOOKUP(E688,techniques!$A$2:$A$608,techniques!$B$2:$B$608),":")),"")</f>
        <v/>
      </c>
      <c r="G688" s="28"/>
      <c r="H688" s="28" t="str">
        <f t="shared" si="34"/>
        <v/>
      </c>
      <c r="J688" s="28"/>
      <c r="K688" s="28" t="str" cm="1">
        <f t="array" ref="K688">IFERROR(TRIM(_xlfn.TEXTSPLIT(_xlfn.XLOOKUP(J688,techniques!$A$2:$A$608,techniques!$B$2:$B$608),":")),"")</f>
        <v/>
      </c>
      <c r="L688" s="28"/>
      <c r="M688" s="28" t="str">
        <f t="shared" si="35"/>
        <v/>
      </c>
      <c r="Q688" s="28"/>
      <c r="R688" s="28"/>
      <c r="S688" s="28"/>
      <c r="T688" s="28"/>
      <c r="V688" s="1">
        <f t="shared" si="36"/>
        <v>0</v>
      </c>
    </row>
    <row r="689" spans="5:22" outlineLevel="1" x14ac:dyDescent="0.45">
      <c r="E689" s="28"/>
      <c r="F689" s="28" t="str" cm="1">
        <f t="array" ref="F689">IFERROR(TRIM(_xlfn.TEXTSPLIT(_xlfn.XLOOKUP(E689,techniques!$A$2:$A$608,techniques!$B$2:$B$608),":")),"")</f>
        <v/>
      </c>
      <c r="G689" s="28"/>
      <c r="H689" s="28" t="str">
        <f t="shared" si="34"/>
        <v/>
      </c>
      <c r="J689" s="28"/>
      <c r="K689" s="28" t="str" cm="1">
        <f t="array" ref="K689">IFERROR(TRIM(_xlfn.TEXTSPLIT(_xlfn.XLOOKUP(J689,techniques!$A$2:$A$608,techniques!$B$2:$B$608),":")),"")</f>
        <v/>
      </c>
      <c r="L689" s="28"/>
      <c r="M689" s="28" t="str">
        <f t="shared" si="35"/>
        <v/>
      </c>
      <c r="Q689" s="28"/>
      <c r="R689" s="28"/>
      <c r="S689" s="28"/>
      <c r="T689" s="28"/>
      <c r="V689" s="1">
        <f t="shared" si="36"/>
        <v>0</v>
      </c>
    </row>
    <row r="690" spans="5:22" outlineLevel="1" x14ac:dyDescent="0.45">
      <c r="E690" s="28"/>
      <c r="F690" s="28" t="str" cm="1">
        <f t="array" ref="F690">IFERROR(TRIM(_xlfn.TEXTSPLIT(_xlfn.XLOOKUP(E690,techniques!$A$2:$A$608,techniques!$B$2:$B$608),":")),"")</f>
        <v/>
      </c>
      <c r="G690" s="28"/>
      <c r="H690" s="28" t="str">
        <f t="shared" si="34"/>
        <v/>
      </c>
      <c r="J690" s="28"/>
      <c r="K690" s="28" t="str" cm="1">
        <f t="array" ref="K690">IFERROR(TRIM(_xlfn.TEXTSPLIT(_xlfn.XLOOKUP(J690,techniques!$A$2:$A$608,techniques!$B$2:$B$608),":")),"")</f>
        <v/>
      </c>
      <c r="L690" s="28"/>
      <c r="M690" s="28" t="str">
        <f t="shared" si="35"/>
        <v/>
      </c>
      <c r="Q690" s="28"/>
      <c r="R690" s="28"/>
      <c r="S690" s="28"/>
      <c r="T690" s="28"/>
      <c r="V690" s="1">
        <f t="shared" si="36"/>
        <v>0</v>
      </c>
    </row>
    <row r="691" spans="5:22" outlineLevel="1" x14ac:dyDescent="0.45">
      <c r="E691" s="28"/>
      <c r="F691" s="28" t="str" cm="1">
        <f t="array" ref="F691">IFERROR(TRIM(_xlfn.TEXTSPLIT(_xlfn.XLOOKUP(E691,techniques!$A$2:$A$608,techniques!$B$2:$B$608),":")),"")</f>
        <v/>
      </c>
      <c r="G691" s="28"/>
      <c r="H691" s="28" t="str">
        <f t="shared" si="34"/>
        <v/>
      </c>
      <c r="J691" s="28"/>
      <c r="K691" s="28" t="str" cm="1">
        <f t="array" ref="K691">IFERROR(TRIM(_xlfn.TEXTSPLIT(_xlfn.XLOOKUP(J691,techniques!$A$2:$A$608,techniques!$B$2:$B$608),":")),"")</f>
        <v/>
      </c>
      <c r="L691" s="28"/>
      <c r="M691" s="28" t="str">
        <f t="shared" si="35"/>
        <v/>
      </c>
      <c r="Q691" s="28"/>
      <c r="R691" s="28"/>
      <c r="S691" s="28"/>
      <c r="T691" s="28"/>
      <c r="V691" s="1">
        <f t="shared" si="36"/>
        <v>0</v>
      </c>
    </row>
    <row r="692" spans="5:22" outlineLevel="1" x14ac:dyDescent="0.45">
      <c r="E692" s="28"/>
      <c r="F692" s="28" t="str" cm="1">
        <f t="array" ref="F692">IFERROR(TRIM(_xlfn.TEXTSPLIT(_xlfn.XLOOKUP(E692,techniques!$A$2:$A$608,techniques!$B$2:$B$608),":")),"")</f>
        <v/>
      </c>
      <c r="G692" s="28"/>
      <c r="H692" s="28" t="str">
        <f t="shared" si="34"/>
        <v/>
      </c>
      <c r="J692" s="28"/>
      <c r="K692" s="28" t="str" cm="1">
        <f t="array" ref="K692">IFERROR(TRIM(_xlfn.TEXTSPLIT(_xlfn.XLOOKUP(J692,techniques!$A$2:$A$608,techniques!$B$2:$B$608),":")),"")</f>
        <v/>
      </c>
      <c r="L692" s="28"/>
      <c r="M692" s="28" t="str">
        <f t="shared" si="35"/>
        <v/>
      </c>
      <c r="Q692" s="28"/>
      <c r="R692" s="28"/>
      <c r="S692" s="28"/>
      <c r="T692" s="28"/>
      <c r="V692" s="1">
        <f t="shared" si="36"/>
        <v>0</v>
      </c>
    </row>
    <row r="693" spans="5:22" outlineLevel="1" x14ac:dyDescent="0.45">
      <c r="E693" s="28"/>
      <c r="F693" s="28" t="str" cm="1">
        <f t="array" ref="F693">IFERROR(TRIM(_xlfn.TEXTSPLIT(_xlfn.XLOOKUP(E693,techniques!$A$2:$A$608,techniques!$B$2:$B$608),":")),"")</f>
        <v/>
      </c>
      <c r="G693" s="28"/>
      <c r="H693" s="28" t="str">
        <f t="shared" si="34"/>
        <v/>
      </c>
      <c r="J693" s="28"/>
      <c r="K693" s="28" t="str" cm="1">
        <f t="array" ref="K693">IFERROR(TRIM(_xlfn.TEXTSPLIT(_xlfn.XLOOKUP(J693,techniques!$A$2:$A$608,techniques!$B$2:$B$608),":")),"")</f>
        <v/>
      </c>
      <c r="L693" s="28"/>
      <c r="M693" s="28" t="str">
        <f t="shared" si="35"/>
        <v/>
      </c>
      <c r="Q693" s="28"/>
      <c r="R693" s="28"/>
      <c r="S693" s="28"/>
      <c r="T693" s="28"/>
      <c r="V693" s="1">
        <f t="shared" si="36"/>
        <v>0</v>
      </c>
    </row>
    <row r="694" spans="5:22" outlineLevel="1" x14ac:dyDescent="0.45">
      <c r="E694" s="28"/>
      <c r="F694" s="28" t="str" cm="1">
        <f t="array" ref="F694">IFERROR(TRIM(_xlfn.TEXTSPLIT(_xlfn.XLOOKUP(E694,techniques!$A$2:$A$608,techniques!$B$2:$B$608),":")),"")</f>
        <v/>
      </c>
      <c r="G694" s="28"/>
      <c r="H694" s="28" t="str">
        <f t="shared" si="34"/>
        <v/>
      </c>
      <c r="J694" s="28"/>
      <c r="K694" s="28" t="str" cm="1">
        <f t="array" ref="K694">IFERROR(TRIM(_xlfn.TEXTSPLIT(_xlfn.XLOOKUP(J694,techniques!$A$2:$A$608,techniques!$B$2:$B$608),":")),"")</f>
        <v/>
      </c>
      <c r="L694" s="28"/>
      <c r="M694" s="28" t="str">
        <f t="shared" si="35"/>
        <v/>
      </c>
      <c r="Q694" s="28"/>
      <c r="R694" s="28"/>
      <c r="S694" s="28"/>
      <c r="T694" s="28"/>
      <c r="V694" s="1">
        <f t="shared" si="36"/>
        <v>0</v>
      </c>
    </row>
    <row r="695" spans="5:22" outlineLevel="1" x14ac:dyDescent="0.45">
      <c r="E695" s="28"/>
      <c r="F695" s="28" t="str" cm="1">
        <f t="array" ref="F695">IFERROR(TRIM(_xlfn.TEXTSPLIT(_xlfn.XLOOKUP(E695,techniques!$A$2:$A$608,techniques!$B$2:$B$608),":")),"")</f>
        <v/>
      </c>
      <c r="G695" s="28"/>
      <c r="H695" s="28" t="str">
        <f t="shared" si="34"/>
        <v/>
      </c>
      <c r="J695" s="28"/>
      <c r="K695" s="28" t="str" cm="1">
        <f t="array" ref="K695">IFERROR(TRIM(_xlfn.TEXTSPLIT(_xlfn.XLOOKUP(J695,techniques!$A$2:$A$608,techniques!$B$2:$B$608),":")),"")</f>
        <v/>
      </c>
      <c r="L695" s="28"/>
      <c r="M695" s="28" t="str">
        <f t="shared" si="35"/>
        <v/>
      </c>
      <c r="Q695" s="28"/>
      <c r="R695" s="28"/>
      <c r="S695" s="28"/>
      <c r="T695" s="28"/>
      <c r="V695" s="1">
        <f t="shared" si="36"/>
        <v>0</v>
      </c>
    </row>
    <row r="696" spans="5:22" outlineLevel="1" x14ac:dyDescent="0.45">
      <c r="E696" s="28"/>
      <c r="F696" s="28" t="str" cm="1">
        <f t="array" ref="F696">IFERROR(TRIM(_xlfn.TEXTSPLIT(_xlfn.XLOOKUP(E696,techniques!$A$2:$A$608,techniques!$B$2:$B$608),":")),"")</f>
        <v/>
      </c>
      <c r="G696" s="28"/>
      <c r="H696" s="28" t="str">
        <f t="shared" si="34"/>
        <v/>
      </c>
      <c r="J696" s="28"/>
      <c r="K696" s="28" t="str" cm="1">
        <f t="array" ref="K696">IFERROR(TRIM(_xlfn.TEXTSPLIT(_xlfn.XLOOKUP(J696,techniques!$A$2:$A$608,techniques!$B$2:$B$608),":")),"")</f>
        <v/>
      </c>
      <c r="L696" s="28"/>
      <c r="M696" s="28" t="str">
        <f t="shared" si="35"/>
        <v/>
      </c>
      <c r="Q696" s="28"/>
      <c r="R696" s="28"/>
      <c r="S696" s="28"/>
      <c r="T696" s="28"/>
      <c r="V696" s="1">
        <f t="shared" si="36"/>
        <v>0</v>
      </c>
    </row>
    <row r="697" spans="5:22" outlineLevel="1" x14ac:dyDescent="0.45">
      <c r="E697" s="28"/>
      <c r="F697" s="28" t="str" cm="1">
        <f t="array" ref="F697">IFERROR(TRIM(_xlfn.TEXTSPLIT(_xlfn.XLOOKUP(E697,techniques!$A$2:$A$608,techniques!$B$2:$B$608),":")),"")</f>
        <v/>
      </c>
      <c r="G697" s="28"/>
      <c r="H697" s="28" t="str">
        <f t="shared" si="34"/>
        <v/>
      </c>
      <c r="J697" s="28"/>
      <c r="K697" s="28" t="str" cm="1">
        <f t="array" ref="K697">IFERROR(TRIM(_xlfn.TEXTSPLIT(_xlfn.XLOOKUP(J697,techniques!$A$2:$A$608,techniques!$B$2:$B$608),":")),"")</f>
        <v/>
      </c>
      <c r="L697" s="28"/>
      <c r="M697" s="28" t="str">
        <f t="shared" si="35"/>
        <v/>
      </c>
      <c r="Q697" s="28"/>
      <c r="R697" s="28"/>
      <c r="S697" s="28"/>
      <c r="T697" s="28"/>
      <c r="V697" s="1">
        <f t="shared" si="36"/>
        <v>0</v>
      </c>
    </row>
    <row r="698" spans="5:22" outlineLevel="1" x14ac:dyDescent="0.45">
      <c r="E698" s="28"/>
      <c r="F698" s="28" t="str" cm="1">
        <f t="array" ref="F698">IFERROR(TRIM(_xlfn.TEXTSPLIT(_xlfn.XLOOKUP(E698,techniques!$A$2:$A$608,techniques!$B$2:$B$608),":")),"")</f>
        <v/>
      </c>
      <c r="G698" s="28"/>
      <c r="H698" s="28" t="str">
        <f t="shared" si="34"/>
        <v/>
      </c>
      <c r="J698" s="28"/>
      <c r="K698" s="28" t="str" cm="1">
        <f t="array" ref="K698">IFERROR(TRIM(_xlfn.TEXTSPLIT(_xlfn.XLOOKUP(J698,techniques!$A$2:$A$608,techniques!$B$2:$B$608),":")),"")</f>
        <v/>
      </c>
      <c r="L698" s="28"/>
      <c r="M698" s="28" t="str">
        <f t="shared" si="35"/>
        <v/>
      </c>
      <c r="Q698" s="28"/>
      <c r="R698" s="28"/>
      <c r="S698" s="28"/>
      <c r="T698" s="28"/>
      <c r="V698" s="1">
        <f t="shared" si="36"/>
        <v>0</v>
      </c>
    </row>
    <row r="699" spans="5:22" outlineLevel="1" x14ac:dyDescent="0.45">
      <c r="E699" s="28"/>
      <c r="F699" s="28" t="str" cm="1">
        <f t="array" ref="F699">IFERROR(TRIM(_xlfn.TEXTSPLIT(_xlfn.XLOOKUP(E699,techniques!$A$2:$A$608,techniques!$B$2:$B$608),":")),"")</f>
        <v/>
      </c>
      <c r="G699" s="28"/>
      <c r="H699" s="28" t="str">
        <f t="shared" si="34"/>
        <v/>
      </c>
      <c r="J699" s="28"/>
      <c r="K699" s="28" t="str" cm="1">
        <f t="array" ref="K699">IFERROR(TRIM(_xlfn.TEXTSPLIT(_xlfn.XLOOKUP(J699,techniques!$A$2:$A$608,techniques!$B$2:$B$608),":")),"")</f>
        <v/>
      </c>
      <c r="L699" s="28"/>
      <c r="M699" s="28" t="str">
        <f t="shared" si="35"/>
        <v/>
      </c>
      <c r="Q699" s="28"/>
      <c r="R699" s="28"/>
      <c r="S699" s="28"/>
      <c r="T699" s="28"/>
      <c r="V699" s="1">
        <f t="shared" si="36"/>
        <v>0</v>
      </c>
    </row>
    <row r="700" spans="5:22" outlineLevel="1" x14ac:dyDescent="0.45">
      <c r="E700" s="28"/>
      <c r="F700" s="28" t="str" cm="1">
        <f t="array" ref="F700">IFERROR(TRIM(_xlfn.TEXTSPLIT(_xlfn.XLOOKUP(E700,techniques!$A$2:$A$608,techniques!$B$2:$B$608),":")),"")</f>
        <v/>
      </c>
      <c r="G700" s="28"/>
      <c r="H700" s="28" t="str">
        <f t="shared" si="34"/>
        <v/>
      </c>
      <c r="J700" s="28"/>
      <c r="K700" s="28" t="str" cm="1">
        <f t="array" ref="K700">IFERROR(TRIM(_xlfn.TEXTSPLIT(_xlfn.XLOOKUP(J700,techniques!$A$2:$A$608,techniques!$B$2:$B$608),":")),"")</f>
        <v/>
      </c>
      <c r="L700" s="28"/>
      <c r="M700" s="28" t="str">
        <f t="shared" si="35"/>
        <v/>
      </c>
      <c r="Q700" s="28"/>
      <c r="R700" s="28"/>
      <c r="S700" s="28"/>
      <c r="T700" s="28"/>
      <c r="V700" s="1">
        <f t="shared" si="36"/>
        <v>0</v>
      </c>
    </row>
    <row r="701" spans="5:22" outlineLevel="1" x14ac:dyDescent="0.45">
      <c r="E701" s="28"/>
      <c r="F701" s="28" t="str" cm="1">
        <f t="array" ref="F701">IFERROR(TRIM(_xlfn.TEXTSPLIT(_xlfn.XLOOKUP(E701,techniques!$A$2:$A$608,techniques!$B$2:$B$608),":")),"")</f>
        <v/>
      </c>
      <c r="G701" s="28"/>
      <c r="H701" s="28" t="str">
        <f t="shared" si="34"/>
        <v/>
      </c>
      <c r="J701" s="28"/>
      <c r="K701" s="28" t="str" cm="1">
        <f t="array" ref="K701">IFERROR(TRIM(_xlfn.TEXTSPLIT(_xlfn.XLOOKUP(J701,techniques!$A$2:$A$608,techniques!$B$2:$B$608),":")),"")</f>
        <v/>
      </c>
      <c r="L701" s="28"/>
      <c r="M701" s="28" t="str">
        <f t="shared" si="35"/>
        <v/>
      </c>
      <c r="Q701" s="28"/>
      <c r="R701" s="28"/>
      <c r="S701" s="28"/>
      <c r="T701" s="28"/>
      <c r="V701" s="1">
        <f t="shared" si="36"/>
        <v>0</v>
      </c>
    </row>
    <row r="702" spans="5:22" outlineLevel="1" x14ac:dyDescent="0.45">
      <c r="E702" s="28"/>
      <c r="F702" s="28" t="str" cm="1">
        <f t="array" ref="F702">IFERROR(TRIM(_xlfn.TEXTSPLIT(_xlfn.XLOOKUP(E702,techniques!$A$2:$A$608,techniques!$B$2:$B$608),":")),"")</f>
        <v/>
      </c>
      <c r="G702" s="28"/>
      <c r="H702" s="28" t="str">
        <f t="shared" si="34"/>
        <v/>
      </c>
      <c r="J702" s="28"/>
      <c r="K702" s="28" t="str" cm="1">
        <f t="array" ref="K702">IFERROR(TRIM(_xlfn.TEXTSPLIT(_xlfn.XLOOKUP(J702,techniques!$A$2:$A$608,techniques!$B$2:$B$608),":")),"")</f>
        <v/>
      </c>
      <c r="L702" s="28"/>
      <c r="M702" s="28" t="str">
        <f t="shared" si="35"/>
        <v/>
      </c>
      <c r="Q702" s="28"/>
      <c r="R702" s="28"/>
      <c r="S702" s="28"/>
      <c r="T702" s="28"/>
      <c r="V702" s="1">
        <f t="shared" si="36"/>
        <v>0</v>
      </c>
    </row>
    <row r="703" spans="5:22" outlineLevel="1" x14ac:dyDescent="0.45">
      <c r="E703" s="28"/>
      <c r="F703" s="28" t="str" cm="1">
        <f t="array" ref="F703">IFERROR(TRIM(_xlfn.TEXTSPLIT(_xlfn.XLOOKUP(E703,techniques!$A$2:$A$608,techniques!$B$2:$B$608),":")),"")</f>
        <v/>
      </c>
      <c r="G703" s="28"/>
      <c r="H703" s="28" t="str">
        <f t="shared" si="34"/>
        <v/>
      </c>
      <c r="J703" s="28"/>
      <c r="K703" s="28" t="str" cm="1">
        <f t="array" ref="K703">IFERROR(TRIM(_xlfn.TEXTSPLIT(_xlfn.XLOOKUP(J703,techniques!$A$2:$A$608,techniques!$B$2:$B$608),":")),"")</f>
        <v/>
      </c>
      <c r="L703" s="28"/>
      <c r="M703" s="28" t="str">
        <f t="shared" si="35"/>
        <v/>
      </c>
      <c r="Q703" s="28"/>
      <c r="R703" s="28"/>
      <c r="S703" s="28"/>
      <c r="T703" s="28"/>
      <c r="V703" s="1">
        <f t="shared" si="36"/>
        <v>0</v>
      </c>
    </row>
    <row r="704" spans="5:22" outlineLevel="1" x14ac:dyDescent="0.45">
      <c r="E704" s="28"/>
      <c r="F704" s="28" t="str" cm="1">
        <f t="array" ref="F704">IFERROR(TRIM(_xlfn.TEXTSPLIT(_xlfn.XLOOKUP(E704,techniques!$A$2:$A$608,techniques!$B$2:$B$608),":")),"")</f>
        <v/>
      </c>
      <c r="G704" s="28"/>
      <c r="H704" s="28" t="str">
        <f t="shared" si="34"/>
        <v/>
      </c>
      <c r="J704" s="28"/>
      <c r="K704" s="28" t="str" cm="1">
        <f t="array" ref="K704">IFERROR(TRIM(_xlfn.TEXTSPLIT(_xlfn.XLOOKUP(J704,techniques!$A$2:$A$608,techniques!$B$2:$B$608),":")),"")</f>
        <v/>
      </c>
      <c r="L704" s="28"/>
      <c r="M704" s="28" t="str">
        <f t="shared" si="35"/>
        <v/>
      </c>
      <c r="Q704" s="28"/>
      <c r="R704" s="28"/>
      <c r="S704" s="28"/>
      <c r="T704" s="28"/>
      <c r="V704" s="1">
        <f t="shared" si="36"/>
        <v>0</v>
      </c>
    </row>
    <row r="705" spans="5:22" outlineLevel="1" x14ac:dyDescent="0.45">
      <c r="E705" s="28"/>
      <c r="F705" s="28" t="str" cm="1">
        <f t="array" ref="F705">IFERROR(TRIM(_xlfn.TEXTSPLIT(_xlfn.XLOOKUP(E705,techniques!$A$2:$A$608,techniques!$B$2:$B$608),":")),"")</f>
        <v/>
      </c>
      <c r="G705" s="28"/>
      <c r="H705" s="28" t="str">
        <f t="shared" si="34"/>
        <v/>
      </c>
      <c r="J705" s="28"/>
      <c r="K705" s="28" t="str" cm="1">
        <f t="array" ref="K705">IFERROR(TRIM(_xlfn.TEXTSPLIT(_xlfn.XLOOKUP(J705,techniques!$A$2:$A$608,techniques!$B$2:$B$608),":")),"")</f>
        <v/>
      </c>
      <c r="L705" s="28"/>
      <c r="M705" s="28" t="str">
        <f t="shared" si="35"/>
        <v/>
      </c>
      <c r="Q705" s="28"/>
      <c r="R705" s="28"/>
      <c r="S705" s="28"/>
      <c r="T705" s="28"/>
      <c r="V705" s="1">
        <f t="shared" si="36"/>
        <v>0</v>
      </c>
    </row>
    <row r="706" spans="5:22" outlineLevel="1" x14ac:dyDescent="0.45">
      <c r="E706" s="28"/>
      <c r="F706" s="28" t="str" cm="1">
        <f t="array" ref="F706">IFERROR(TRIM(_xlfn.TEXTSPLIT(_xlfn.XLOOKUP(E706,techniques!$A$2:$A$608,techniques!$B$2:$B$608),":")),"")</f>
        <v/>
      </c>
      <c r="G706" s="28"/>
      <c r="H706" s="28" t="str">
        <f t="shared" si="34"/>
        <v/>
      </c>
      <c r="J706" s="28"/>
      <c r="K706" s="28" t="str" cm="1">
        <f t="array" ref="K706">IFERROR(TRIM(_xlfn.TEXTSPLIT(_xlfn.XLOOKUP(J706,techniques!$A$2:$A$608,techniques!$B$2:$B$608),":")),"")</f>
        <v/>
      </c>
      <c r="L706" s="28"/>
      <c r="M706" s="28" t="str">
        <f t="shared" si="35"/>
        <v/>
      </c>
      <c r="Q706" s="28"/>
      <c r="R706" s="28"/>
      <c r="S706" s="28"/>
      <c r="T706" s="28"/>
      <c r="V706" s="1">
        <f t="shared" si="36"/>
        <v>0</v>
      </c>
    </row>
    <row r="707" spans="5:22" outlineLevel="1" x14ac:dyDescent="0.45">
      <c r="E707" s="28"/>
      <c r="F707" s="28" t="str" cm="1">
        <f t="array" ref="F707">IFERROR(TRIM(_xlfn.TEXTSPLIT(_xlfn.XLOOKUP(E707,techniques!$A$2:$A$608,techniques!$B$2:$B$608),":")),"")</f>
        <v/>
      </c>
      <c r="G707" s="28"/>
      <c r="H707" s="28" t="str">
        <f t="shared" si="34"/>
        <v/>
      </c>
      <c r="J707" s="28"/>
      <c r="K707" s="28" t="str" cm="1">
        <f t="array" ref="K707">IFERROR(TRIM(_xlfn.TEXTSPLIT(_xlfn.XLOOKUP(J707,techniques!$A$2:$A$608,techniques!$B$2:$B$608),":")),"")</f>
        <v/>
      </c>
      <c r="L707" s="28"/>
      <c r="M707" s="28" t="str">
        <f t="shared" si="35"/>
        <v/>
      </c>
      <c r="Q707" s="28"/>
      <c r="R707" s="28"/>
      <c r="S707" s="28"/>
      <c r="T707" s="28"/>
      <c r="V707" s="1">
        <f t="shared" si="36"/>
        <v>0</v>
      </c>
    </row>
    <row r="708" spans="5:22" outlineLevel="1" x14ac:dyDescent="0.45">
      <c r="E708" s="28"/>
      <c r="F708" s="28" t="str" cm="1">
        <f t="array" ref="F708">IFERROR(TRIM(_xlfn.TEXTSPLIT(_xlfn.XLOOKUP(E708,techniques!$A$2:$A$608,techniques!$B$2:$B$608),":")),"")</f>
        <v/>
      </c>
      <c r="G708" s="28"/>
      <c r="H708" s="28" t="str">
        <f t="shared" si="34"/>
        <v/>
      </c>
      <c r="J708" s="28"/>
      <c r="K708" s="28" t="str" cm="1">
        <f t="array" ref="K708">IFERROR(TRIM(_xlfn.TEXTSPLIT(_xlfn.XLOOKUP(J708,techniques!$A$2:$A$608,techniques!$B$2:$B$608),":")),"")</f>
        <v/>
      </c>
      <c r="L708" s="28"/>
      <c r="M708" s="28" t="str">
        <f t="shared" si="35"/>
        <v/>
      </c>
      <c r="Q708" s="28"/>
      <c r="R708" s="28"/>
      <c r="S708" s="28"/>
      <c r="T708" s="28"/>
      <c r="V708" s="1">
        <f t="shared" si="36"/>
        <v>0</v>
      </c>
    </row>
    <row r="709" spans="5:22" outlineLevel="1" x14ac:dyDescent="0.45">
      <c r="E709" s="28"/>
      <c r="F709" s="28" t="str" cm="1">
        <f t="array" ref="F709">IFERROR(TRIM(_xlfn.TEXTSPLIT(_xlfn.XLOOKUP(E709,techniques!$A$2:$A$608,techniques!$B$2:$B$608),":")),"")</f>
        <v/>
      </c>
      <c r="G709" s="28"/>
      <c r="H709" s="28" t="str">
        <f t="shared" si="34"/>
        <v/>
      </c>
      <c r="J709" s="28"/>
      <c r="K709" s="28" t="str" cm="1">
        <f t="array" ref="K709">IFERROR(TRIM(_xlfn.TEXTSPLIT(_xlfn.XLOOKUP(J709,techniques!$A$2:$A$608,techniques!$B$2:$B$608),":")),"")</f>
        <v/>
      </c>
      <c r="L709" s="28"/>
      <c r="M709" s="28" t="str">
        <f t="shared" si="35"/>
        <v/>
      </c>
      <c r="Q709" s="28"/>
      <c r="R709" s="28"/>
      <c r="S709" s="28"/>
      <c r="T709" s="28"/>
      <c r="V709" s="1">
        <f t="shared" si="36"/>
        <v>0</v>
      </c>
    </row>
    <row r="710" spans="5:22" outlineLevel="1" x14ac:dyDescent="0.45">
      <c r="E710" s="28"/>
      <c r="F710" s="28" t="str" cm="1">
        <f t="array" ref="F710">IFERROR(TRIM(_xlfn.TEXTSPLIT(_xlfn.XLOOKUP(E710,techniques!$A$2:$A$608,techniques!$B$2:$B$608),":")),"")</f>
        <v/>
      </c>
      <c r="G710" s="28"/>
      <c r="H710" s="28" t="str">
        <f t="shared" si="34"/>
        <v/>
      </c>
      <c r="J710" s="28"/>
      <c r="K710" s="28" t="str" cm="1">
        <f t="array" ref="K710">IFERROR(TRIM(_xlfn.TEXTSPLIT(_xlfn.XLOOKUP(J710,techniques!$A$2:$A$608,techniques!$B$2:$B$608),":")),"")</f>
        <v/>
      </c>
      <c r="L710" s="28"/>
      <c r="M710" s="28" t="str">
        <f t="shared" si="35"/>
        <v/>
      </c>
      <c r="Q710" s="28"/>
      <c r="R710" s="28"/>
      <c r="S710" s="28"/>
      <c r="T710" s="28"/>
      <c r="V710" s="1">
        <f t="shared" si="36"/>
        <v>0</v>
      </c>
    </row>
    <row r="711" spans="5:22" outlineLevel="1" x14ac:dyDescent="0.45">
      <c r="E711" s="28"/>
      <c r="F711" s="28" t="str" cm="1">
        <f t="array" ref="F711">IFERROR(TRIM(_xlfn.TEXTSPLIT(_xlfn.XLOOKUP(E711,techniques!$A$2:$A$608,techniques!$B$2:$B$608),":")),"")</f>
        <v/>
      </c>
      <c r="G711" s="28"/>
      <c r="H711" s="28" t="str">
        <f t="shared" si="34"/>
        <v/>
      </c>
      <c r="J711" s="28"/>
      <c r="K711" s="28" t="str" cm="1">
        <f t="array" ref="K711">IFERROR(TRIM(_xlfn.TEXTSPLIT(_xlfn.XLOOKUP(J711,techniques!$A$2:$A$608,techniques!$B$2:$B$608),":")),"")</f>
        <v/>
      </c>
      <c r="L711" s="28"/>
      <c r="M711" s="28" t="str">
        <f t="shared" si="35"/>
        <v/>
      </c>
      <c r="Q711" s="28"/>
      <c r="R711" s="28"/>
      <c r="S711" s="28"/>
      <c r="T711" s="28"/>
      <c r="V711" s="1">
        <f t="shared" si="36"/>
        <v>0</v>
      </c>
    </row>
    <row r="712" spans="5:22" outlineLevel="1" x14ac:dyDescent="0.45">
      <c r="E712" s="28"/>
      <c r="F712" s="28" t="str" cm="1">
        <f t="array" ref="F712">IFERROR(TRIM(_xlfn.TEXTSPLIT(_xlfn.XLOOKUP(E712,techniques!$A$2:$A$608,techniques!$B$2:$B$608),":")),"")</f>
        <v/>
      </c>
      <c r="G712" s="28"/>
      <c r="H712" s="28" t="str">
        <f t="shared" si="34"/>
        <v/>
      </c>
      <c r="J712" s="28"/>
      <c r="K712" s="28" t="str" cm="1">
        <f t="array" ref="K712">IFERROR(TRIM(_xlfn.TEXTSPLIT(_xlfn.XLOOKUP(J712,techniques!$A$2:$A$608,techniques!$B$2:$B$608),":")),"")</f>
        <v/>
      </c>
      <c r="L712" s="28"/>
      <c r="M712" s="28" t="str">
        <f t="shared" si="35"/>
        <v/>
      </c>
      <c r="Q712" s="28"/>
      <c r="R712" s="28"/>
      <c r="S712" s="28"/>
      <c r="T712" s="28"/>
      <c r="V712" s="1">
        <f t="shared" si="36"/>
        <v>0</v>
      </c>
    </row>
    <row r="713" spans="5:22" outlineLevel="1" x14ac:dyDescent="0.45">
      <c r="E713" s="28"/>
      <c r="F713" s="28" t="str" cm="1">
        <f t="array" ref="F713">IFERROR(TRIM(_xlfn.TEXTSPLIT(_xlfn.XLOOKUP(E713,techniques!$A$2:$A$608,techniques!$B$2:$B$608),":")),"")</f>
        <v/>
      </c>
      <c r="G713" s="28"/>
      <c r="H713" s="28" t="str">
        <f t="shared" si="34"/>
        <v/>
      </c>
      <c r="J713" s="28"/>
      <c r="K713" s="28" t="str" cm="1">
        <f t="array" ref="K713">IFERROR(TRIM(_xlfn.TEXTSPLIT(_xlfn.XLOOKUP(J713,techniques!$A$2:$A$608,techniques!$B$2:$B$608),":")),"")</f>
        <v/>
      </c>
      <c r="L713" s="28"/>
      <c r="M713" s="28" t="str">
        <f t="shared" si="35"/>
        <v/>
      </c>
      <c r="Q713" s="28"/>
      <c r="R713" s="28"/>
      <c r="S713" s="28"/>
      <c r="T713" s="28"/>
      <c r="V713" s="1">
        <f t="shared" si="36"/>
        <v>0</v>
      </c>
    </row>
    <row r="714" spans="5:22" outlineLevel="1" x14ac:dyDescent="0.45">
      <c r="E714" s="28"/>
      <c r="F714" s="28" t="str" cm="1">
        <f t="array" ref="F714">IFERROR(TRIM(_xlfn.TEXTSPLIT(_xlfn.XLOOKUP(E714,techniques!$A$2:$A$608,techniques!$B$2:$B$608),":")),"")</f>
        <v/>
      </c>
      <c r="G714" s="28"/>
      <c r="H714" s="28" t="str">
        <f t="shared" si="34"/>
        <v/>
      </c>
      <c r="J714" s="28"/>
      <c r="K714" s="28" t="str" cm="1">
        <f t="array" ref="K714">IFERROR(TRIM(_xlfn.TEXTSPLIT(_xlfn.XLOOKUP(J714,techniques!$A$2:$A$608,techniques!$B$2:$B$608),":")),"")</f>
        <v/>
      </c>
      <c r="L714" s="28"/>
      <c r="M714" s="28" t="str">
        <f t="shared" si="35"/>
        <v/>
      </c>
      <c r="Q714" s="28"/>
      <c r="R714" s="28"/>
      <c r="S714" s="28"/>
      <c r="T714" s="28"/>
      <c r="V714" s="1">
        <f t="shared" si="36"/>
        <v>0</v>
      </c>
    </row>
    <row r="715" spans="5:22" outlineLevel="1" x14ac:dyDescent="0.45">
      <c r="E715" s="28"/>
      <c r="F715" s="28" t="str" cm="1">
        <f t="array" ref="F715">IFERROR(TRIM(_xlfn.TEXTSPLIT(_xlfn.XLOOKUP(E715,techniques!$A$2:$A$608,techniques!$B$2:$B$608),":")),"")</f>
        <v/>
      </c>
      <c r="G715" s="28"/>
      <c r="H715" s="28" t="str">
        <f t="shared" si="34"/>
        <v/>
      </c>
      <c r="J715" s="28"/>
      <c r="K715" s="28" t="str" cm="1">
        <f t="array" ref="K715">IFERROR(TRIM(_xlfn.TEXTSPLIT(_xlfn.XLOOKUP(J715,techniques!$A$2:$A$608,techniques!$B$2:$B$608),":")),"")</f>
        <v/>
      </c>
      <c r="L715" s="28"/>
      <c r="M715" s="28" t="str">
        <f t="shared" si="35"/>
        <v/>
      </c>
      <c r="Q715" s="28"/>
      <c r="R715" s="28"/>
      <c r="S715" s="28"/>
      <c r="T715" s="28"/>
      <c r="V715" s="1">
        <f t="shared" si="36"/>
        <v>0</v>
      </c>
    </row>
    <row r="716" spans="5:22" outlineLevel="1" x14ac:dyDescent="0.45">
      <c r="E716" s="28"/>
      <c r="F716" s="28" t="str" cm="1">
        <f t="array" ref="F716">IFERROR(TRIM(_xlfn.TEXTSPLIT(_xlfn.XLOOKUP(E716,techniques!$A$2:$A$608,techniques!$B$2:$B$608),":")),"")</f>
        <v/>
      </c>
      <c r="G716" s="28"/>
      <c r="H716" s="28" t="str">
        <f t="shared" si="34"/>
        <v/>
      </c>
      <c r="J716" s="28"/>
      <c r="K716" s="28" t="str" cm="1">
        <f t="array" ref="K716">IFERROR(TRIM(_xlfn.TEXTSPLIT(_xlfn.XLOOKUP(J716,techniques!$A$2:$A$608,techniques!$B$2:$B$608),":")),"")</f>
        <v/>
      </c>
      <c r="L716" s="28"/>
      <c r="M716" s="28" t="str">
        <f t="shared" si="35"/>
        <v/>
      </c>
      <c r="Q716" s="28"/>
      <c r="R716" s="28"/>
      <c r="S716" s="28"/>
      <c r="T716" s="28"/>
      <c r="V716" s="1">
        <f t="shared" si="36"/>
        <v>0</v>
      </c>
    </row>
    <row r="717" spans="5:22" outlineLevel="1" x14ac:dyDescent="0.45">
      <c r="E717" s="28"/>
      <c r="F717" s="28" t="str" cm="1">
        <f t="array" ref="F717">IFERROR(TRIM(_xlfn.TEXTSPLIT(_xlfn.XLOOKUP(E717,techniques!$A$2:$A$608,techniques!$B$2:$B$608),":")),"")</f>
        <v/>
      </c>
      <c r="G717" s="28"/>
      <c r="H717" s="28" t="str">
        <f t="shared" si="34"/>
        <v/>
      </c>
      <c r="J717" s="28"/>
      <c r="K717" s="28" t="str" cm="1">
        <f t="array" ref="K717">IFERROR(TRIM(_xlfn.TEXTSPLIT(_xlfn.XLOOKUP(J717,techniques!$A$2:$A$608,techniques!$B$2:$B$608),":")),"")</f>
        <v/>
      </c>
      <c r="L717" s="28"/>
      <c r="M717" s="28" t="str">
        <f t="shared" si="35"/>
        <v/>
      </c>
      <c r="Q717" s="28"/>
      <c r="R717" s="28"/>
      <c r="S717" s="28"/>
      <c r="T717" s="28"/>
      <c r="V717" s="1">
        <f t="shared" si="36"/>
        <v>0</v>
      </c>
    </row>
    <row r="718" spans="5:22" outlineLevel="1" x14ac:dyDescent="0.45">
      <c r="E718" s="28"/>
      <c r="F718" s="28" t="str" cm="1">
        <f t="array" ref="F718">IFERROR(TRIM(_xlfn.TEXTSPLIT(_xlfn.XLOOKUP(E718,techniques!$A$2:$A$608,techniques!$B$2:$B$608),":")),"")</f>
        <v/>
      </c>
      <c r="G718" s="28"/>
      <c r="H718" s="28" t="str">
        <f t="shared" si="34"/>
        <v/>
      </c>
      <c r="J718" s="28"/>
      <c r="K718" s="28" t="str" cm="1">
        <f t="array" ref="K718">IFERROR(TRIM(_xlfn.TEXTSPLIT(_xlfn.XLOOKUP(J718,techniques!$A$2:$A$608,techniques!$B$2:$B$608),":")),"")</f>
        <v/>
      </c>
      <c r="L718" s="28"/>
      <c r="M718" s="28" t="str">
        <f t="shared" si="35"/>
        <v/>
      </c>
      <c r="Q718" s="28"/>
      <c r="R718" s="28"/>
      <c r="S718" s="28"/>
      <c r="T718" s="28"/>
      <c r="V718" s="1">
        <f t="shared" si="36"/>
        <v>0</v>
      </c>
    </row>
    <row r="719" spans="5:22" outlineLevel="1" x14ac:dyDescent="0.45">
      <c r="E719" s="28"/>
      <c r="F719" s="28" t="str" cm="1">
        <f t="array" ref="F719">IFERROR(TRIM(_xlfn.TEXTSPLIT(_xlfn.XLOOKUP(E719,techniques!$A$2:$A$608,techniques!$B$2:$B$608),":")),"")</f>
        <v/>
      </c>
      <c r="G719" s="28"/>
      <c r="H719" s="28" t="str">
        <f t="shared" ref="H719:H782" si="37">IF(G719="",_xlfn.TEXTJOIN(": ",TRUE,E719,F719),_xlfn.TEXTJOIN(": ",TRUE,E719,G719))</f>
        <v/>
      </c>
      <c r="J719" s="28"/>
      <c r="K719" s="28" t="str" cm="1">
        <f t="array" ref="K719">IFERROR(TRIM(_xlfn.TEXTSPLIT(_xlfn.XLOOKUP(J719,techniques!$A$2:$A$608,techniques!$B$2:$B$608),":")),"")</f>
        <v/>
      </c>
      <c r="L719" s="28"/>
      <c r="M719" s="28" t="str">
        <f t="shared" ref="M719:M782" si="38">IF(L719="",_xlfn.TEXTJOIN(": ",TRUE,J719,K719),_xlfn.TEXTJOIN(": ",TRUE,J719,L719))</f>
        <v/>
      </c>
      <c r="Q719" s="28"/>
      <c r="R719" s="28"/>
      <c r="S719" s="28"/>
      <c r="T719" s="28"/>
      <c r="V719" s="1">
        <f t="shared" ref="V719:V782" si="39">IF(ISNA(MATCH(J719,E$14:E$1000,0)),J719,"")</f>
        <v>0</v>
      </c>
    </row>
    <row r="720" spans="5:22" outlineLevel="1" x14ac:dyDescent="0.45">
      <c r="E720" s="28"/>
      <c r="F720" s="28" t="str" cm="1">
        <f t="array" ref="F720">IFERROR(TRIM(_xlfn.TEXTSPLIT(_xlfn.XLOOKUP(E720,techniques!$A$2:$A$608,techniques!$B$2:$B$608),":")),"")</f>
        <v/>
      </c>
      <c r="G720" s="28"/>
      <c r="H720" s="28" t="str">
        <f t="shared" si="37"/>
        <v/>
      </c>
      <c r="J720" s="28"/>
      <c r="K720" s="28" t="str" cm="1">
        <f t="array" ref="K720">IFERROR(TRIM(_xlfn.TEXTSPLIT(_xlfn.XLOOKUP(J720,techniques!$A$2:$A$608,techniques!$B$2:$B$608),":")),"")</f>
        <v/>
      </c>
      <c r="L720" s="28"/>
      <c r="M720" s="28" t="str">
        <f t="shared" si="38"/>
        <v/>
      </c>
      <c r="Q720" s="28"/>
      <c r="R720" s="28"/>
      <c r="S720" s="28"/>
      <c r="T720" s="28"/>
      <c r="V720" s="1">
        <f t="shared" si="39"/>
        <v>0</v>
      </c>
    </row>
    <row r="721" spans="5:22" outlineLevel="1" x14ac:dyDescent="0.45">
      <c r="E721" s="28"/>
      <c r="F721" s="28" t="str" cm="1">
        <f t="array" ref="F721">IFERROR(TRIM(_xlfn.TEXTSPLIT(_xlfn.XLOOKUP(E721,techniques!$A$2:$A$608,techniques!$B$2:$B$608),":")),"")</f>
        <v/>
      </c>
      <c r="G721" s="28"/>
      <c r="H721" s="28" t="str">
        <f t="shared" si="37"/>
        <v/>
      </c>
      <c r="J721" s="28"/>
      <c r="K721" s="28" t="str" cm="1">
        <f t="array" ref="K721">IFERROR(TRIM(_xlfn.TEXTSPLIT(_xlfn.XLOOKUP(J721,techniques!$A$2:$A$608,techniques!$B$2:$B$608),":")),"")</f>
        <v/>
      </c>
      <c r="L721" s="28"/>
      <c r="M721" s="28" t="str">
        <f t="shared" si="38"/>
        <v/>
      </c>
      <c r="Q721" s="28"/>
      <c r="R721" s="28"/>
      <c r="S721" s="28"/>
      <c r="T721" s="28"/>
      <c r="V721" s="1">
        <f t="shared" si="39"/>
        <v>0</v>
      </c>
    </row>
    <row r="722" spans="5:22" outlineLevel="1" x14ac:dyDescent="0.45">
      <c r="E722" s="28"/>
      <c r="F722" s="28" t="str" cm="1">
        <f t="array" ref="F722">IFERROR(TRIM(_xlfn.TEXTSPLIT(_xlfn.XLOOKUP(E722,techniques!$A$2:$A$608,techniques!$B$2:$B$608),":")),"")</f>
        <v/>
      </c>
      <c r="G722" s="28"/>
      <c r="H722" s="28" t="str">
        <f t="shared" si="37"/>
        <v/>
      </c>
      <c r="J722" s="28"/>
      <c r="K722" s="28" t="str" cm="1">
        <f t="array" ref="K722">IFERROR(TRIM(_xlfn.TEXTSPLIT(_xlfn.XLOOKUP(J722,techniques!$A$2:$A$608,techniques!$B$2:$B$608),":")),"")</f>
        <v/>
      </c>
      <c r="L722" s="28"/>
      <c r="M722" s="28" t="str">
        <f t="shared" si="38"/>
        <v/>
      </c>
      <c r="Q722" s="28"/>
      <c r="R722" s="28"/>
      <c r="S722" s="28"/>
      <c r="T722" s="28"/>
      <c r="V722" s="1">
        <f t="shared" si="39"/>
        <v>0</v>
      </c>
    </row>
    <row r="723" spans="5:22" outlineLevel="1" x14ac:dyDescent="0.45">
      <c r="E723" s="28"/>
      <c r="F723" s="28" t="str" cm="1">
        <f t="array" ref="F723">IFERROR(TRIM(_xlfn.TEXTSPLIT(_xlfn.XLOOKUP(E723,techniques!$A$2:$A$608,techniques!$B$2:$B$608),":")),"")</f>
        <v/>
      </c>
      <c r="G723" s="28"/>
      <c r="H723" s="28" t="str">
        <f t="shared" si="37"/>
        <v/>
      </c>
      <c r="J723" s="28"/>
      <c r="K723" s="28" t="str" cm="1">
        <f t="array" ref="K723">IFERROR(TRIM(_xlfn.TEXTSPLIT(_xlfn.XLOOKUP(J723,techniques!$A$2:$A$608,techniques!$B$2:$B$608),":")),"")</f>
        <v/>
      </c>
      <c r="L723" s="28"/>
      <c r="M723" s="28" t="str">
        <f t="shared" si="38"/>
        <v/>
      </c>
      <c r="Q723" s="28"/>
      <c r="R723" s="28"/>
      <c r="S723" s="28"/>
      <c r="T723" s="28"/>
      <c r="V723" s="1">
        <f t="shared" si="39"/>
        <v>0</v>
      </c>
    </row>
    <row r="724" spans="5:22" outlineLevel="1" x14ac:dyDescent="0.45">
      <c r="E724" s="28"/>
      <c r="F724" s="28" t="str" cm="1">
        <f t="array" ref="F724">IFERROR(TRIM(_xlfn.TEXTSPLIT(_xlfn.XLOOKUP(E724,techniques!$A$2:$A$608,techniques!$B$2:$B$608),":")),"")</f>
        <v/>
      </c>
      <c r="G724" s="28"/>
      <c r="H724" s="28" t="str">
        <f t="shared" si="37"/>
        <v/>
      </c>
      <c r="J724" s="28"/>
      <c r="K724" s="28" t="str" cm="1">
        <f t="array" ref="K724">IFERROR(TRIM(_xlfn.TEXTSPLIT(_xlfn.XLOOKUP(J724,techniques!$A$2:$A$608,techniques!$B$2:$B$608),":")),"")</f>
        <v/>
      </c>
      <c r="L724" s="28"/>
      <c r="M724" s="28" t="str">
        <f t="shared" si="38"/>
        <v/>
      </c>
      <c r="Q724" s="28"/>
      <c r="R724" s="28"/>
      <c r="S724" s="28"/>
      <c r="T724" s="28"/>
      <c r="V724" s="1">
        <f t="shared" si="39"/>
        <v>0</v>
      </c>
    </row>
    <row r="725" spans="5:22" outlineLevel="1" x14ac:dyDescent="0.45">
      <c r="E725" s="28"/>
      <c r="F725" s="28" t="str" cm="1">
        <f t="array" ref="F725">IFERROR(TRIM(_xlfn.TEXTSPLIT(_xlfn.XLOOKUP(E725,techniques!$A$2:$A$608,techniques!$B$2:$B$608),":")),"")</f>
        <v/>
      </c>
      <c r="G725" s="28"/>
      <c r="H725" s="28" t="str">
        <f t="shared" si="37"/>
        <v/>
      </c>
      <c r="J725" s="28"/>
      <c r="K725" s="28" t="str" cm="1">
        <f t="array" ref="K725">IFERROR(TRIM(_xlfn.TEXTSPLIT(_xlfn.XLOOKUP(J725,techniques!$A$2:$A$608,techniques!$B$2:$B$608),":")),"")</f>
        <v/>
      </c>
      <c r="L725" s="28"/>
      <c r="M725" s="28" t="str">
        <f t="shared" si="38"/>
        <v/>
      </c>
      <c r="Q725" s="28"/>
      <c r="R725" s="28"/>
      <c r="S725" s="28"/>
      <c r="T725" s="28"/>
      <c r="V725" s="1">
        <f t="shared" si="39"/>
        <v>0</v>
      </c>
    </row>
    <row r="726" spans="5:22" outlineLevel="1" x14ac:dyDescent="0.45">
      <c r="E726" s="28"/>
      <c r="F726" s="28" t="str" cm="1">
        <f t="array" ref="F726">IFERROR(TRIM(_xlfn.TEXTSPLIT(_xlfn.XLOOKUP(E726,techniques!$A$2:$A$608,techniques!$B$2:$B$608),":")),"")</f>
        <v/>
      </c>
      <c r="G726" s="28"/>
      <c r="H726" s="28" t="str">
        <f t="shared" si="37"/>
        <v/>
      </c>
      <c r="J726" s="28"/>
      <c r="K726" s="28" t="str" cm="1">
        <f t="array" ref="K726">IFERROR(TRIM(_xlfn.TEXTSPLIT(_xlfn.XLOOKUP(J726,techniques!$A$2:$A$608,techniques!$B$2:$B$608),":")),"")</f>
        <v/>
      </c>
      <c r="L726" s="28"/>
      <c r="M726" s="28" t="str">
        <f t="shared" si="38"/>
        <v/>
      </c>
      <c r="Q726" s="28"/>
      <c r="R726" s="28"/>
      <c r="S726" s="28"/>
      <c r="T726" s="28"/>
      <c r="V726" s="1">
        <f t="shared" si="39"/>
        <v>0</v>
      </c>
    </row>
    <row r="727" spans="5:22" outlineLevel="1" x14ac:dyDescent="0.45">
      <c r="E727" s="28"/>
      <c r="F727" s="28" t="str" cm="1">
        <f t="array" ref="F727">IFERROR(TRIM(_xlfn.TEXTSPLIT(_xlfn.XLOOKUP(E727,techniques!$A$2:$A$608,techniques!$B$2:$B$608),":")),"")</f>
        <v/>
      </c>
      <c r="G727" s="28"/>
      <c r="H727" s="28" t="str">
        <f t="shared" si="37"/>
        <v/>
      </c>
      <c r="J727" s="28"/>
      <c r="K727" s="28" t="str" cm="1">
        <f t="array" ref="K727">IFERROR(TRIM(_xlfn.TEXTSPLIT(_xlfn.XLOOKUP(J727,techniques!$A$2:$A$608,techniques!$B$2:$B$608),":")),"")</f>
        <v/>
      </c>
      <c r="L727" s="28"/>
      <c r="M727" s="28" t="str">
        <f t="shared" si="38"/>
        <v/>
      </c>
      <c r="Q727" s="28"/>
      <c r="R727" s="28"/>
      <c r="S727" s="28"/>
      <c r="T727" s="28"/>
      <c r="V727" s="1">
        <f t="shared" si="39"/>
        <v>0</v>
      </c>
    </row>
    <row r="728" spans="5:22" outlineLevel="1" x14ac:dyDescent="0.45">
      <c r="E728" s="28"/>
      <c r="F728" s="28" t="str" cm="1">
        <f t="array" ref="F728">IFERROR(TRIM(_xlfn.TEXTSPLIT(_xlfn.XLOOKUP(E728,techniques!$A$2:$A$608,techniques!$B$2:$B$608),":")),"")</f>
        <v/>
      </c>
      <c r="G728" s="28"/>
      <c r="H728" s="28" t="str">
        <f t="shared" si="37"/>
        <v/>
      </c>
      <c r="J728" s="28"/>
      <c r="K728" s="28" t="str" cm="1">
        <f t="array" ref="K728">IFERROR(TRIM(_xlfn.TEXTSPLIT(_xlfn.XLOOKUP(J728,techniques!$A$2:$A$608,techniques!$B$2:$B$608),":")),"")</f>
        <v/>
      </c>
      <c r="L728" s="28"/>
      <c r="M728" s="28" t="str">
        <f t="shared" si="38"/>
        <v/>
      </c>
      <c r="Q728" s="28"/>
      <c r="R728" s="28"/>
      <c r="S728" s="28"/>
      <c r="T728" s="28"/>
      <c r="V728" s="1">
        <f t="shared" si="39"/>
        <v>0</v>
      </c>
    </row>
    <row r="729" spans="5:22" outlineLevel="1" x14ac:dyDescent="0.45">
      <c r="E729" s="28"/>
      <c r="F729" s="28" t="str" cm="1">
        <f t="array" ref="F729">IFERROR(TRIM(_xlfn.TEXTSPLIT(_xlfn.XLOOKUP(E729,techniques!$A$2:$A$608,techniques!$B$2:$B$608),":")),"")</f>
        <v/>
      </c>
      <c r="G729" s="28"/>
      <c r="H729" s="28" t="str">
        <f t="shared" si="37"/>
        <v/>
      </c>
      <c r="J729" s="28"/>
      <c r="K729" s="28" t="str" cm="1">
        <f t="array" ref="K729">IFERROR(TRIM(_xlfn.TEXTSPLIT(_xlfn.XLOOKUP(J729,techniques!$A$2:$A$608,techniques!$B$2:$B$608),":")),"")</f>
        <v/>
      </c>
      <c r="L729" s="28"/>
      <c r="M729" s="28" t="str">
        <f t="shared" si="38"/>
        <v/>
      </c>
      <c r="Q729" s="28"/>
      <c r="R729" s="28"/>
      <c r="S729" s="28"/>
      <c r="T729" s="28"/>
      <c r="V729" s="1">
        <f t="shared" si="39"/>
        <v>0</v>
      </c>
    </row>
    <row r="730" spans="5:22" outlineLevel="1" x14ac:dyDescent="0.45">
      <c r="E730" s="28"/>
      <c r="F730" s="28" t="str" cm="1">
        <f t="array" ref="F730">IFERROR(TRIM(_xlfn.TEXTSPLIT(_xlfn.XLOOKUP(E730,techniques!$A$2:$A$608,techniques!$B$2:$B$608),":")),"")</f>
        <v/>
      </c>
      <c r="G730" s="28"/>
      <c r="H730" s="28" t="str">
        <f t="shared" si="37"/>
        <v/>
      </c>
      <c r="J730" s="28"/>
      <c r="K730" s="28" t="str" cm="1">
        <f t="array" ref="K730">IFERROR(TRIM(_xlfn.TEXTSPLIT(_xlfn.XLOOKUP(J730,techniques!$A$2:$A$608,techniques!$B$2:$B$608),":")),"")</f>
        <v/>
      </c>
      <c r="L730" s="28"/>
      <c r="M730" s="28" t="str">
        <f t="shared" si="38"/>
        <v/>
      </c>
      <c r="Q730" s="28"/>
      <c r="R730" s="28"/>
      <c r="S730" s="28"/>
      <c r="T730" s="28"/>
      <c r="V730" s="1">
        <f t="shared" si="39"/>
        <v>0</v>
      </c>
    </row>
    <row r="731" spans="5:22" outlineLevel="1" x14ac:dyDescent="0.45">
      <c r="E731" s="28"/>
      <c r="F731" s="28" t="str" cm="1">
        <f t="array" ref="F731">IFERROR(TRIM(_xlfn.TEXTSPLIT(_xlfn.XLOOKUP(E731,techniques!$A$2:$A$608,techniques!$B$2:$B$608),":")),"")</f>
        <v/>
      </c>
      <c r="G731" s="28"/>
      <c r="H731" s="28" t="str">
        <f t="shared" si="37"/>
        <v/>
      </c>
      <c r="J731" s="28"/>
      <c r="K731" s="28" t="str" cm="1">
        <f t="array" ref="K731">IFERROR(TRIM(_xlfn.TEXTSPLIT(_xlfn.XLOOKUP(J731,techniques!$A$2:$A$608,techniques!$B$2:$B$608),":")),"")</f>
        <v/>
      </c>
      <c r="L731" s="28"/>
      <c r="M731" s="28" t="str">
        <f t="shared" si="38"/>
        <v/>
      </c>
      <c r="Q731" s="28"/>
      <c r="R731" s="28"/>
      <c r="S731" s="28"/>
      <c r="T731" s="28"/>
      <c r="V731" s="1">
        <f t="shared" si="39"/>
        <v>0</v>
      </c>
    </row>
    <row r="732" spans="5:22" outlineLevel="1" x14ac:dyDescent="0.45">
      <c r="E732" s="28"/>
      <c r="F732" s="28" t="str" cm="1">
        <f t="array" ref="F732">IFERROR(TRIM(_xlfn.TEXTSPLIT(_xlfn.XLOOKUP(E732,techniques!$A$2:$A$608,techniques!$B$2:$B$608),":")),"")</f>
        <v/>
      </c>
      <c r="G732" s="28"/>
      <c r="H732" s="28" t="str">
        <f t="shared" si="37"/>
        <v/>
      </c>
      <c r="J732" s="28"/>
      <c r="K732" s="28" t="str" cm="1">
        <f t="array" ref="K732">IFERROR(TRIM(_xlfn.TEXTSPLIT(_xlfn.XLOOKUP(J732,techniques!$A$2:$A$608,techniques!$B$2:$B$608),":")),"")</f>
        <v/>
      </c>
      <c r="L732" s="28"/>
      <c r="M732" s="28" t="str">
        <f t="shared" si="38"/>
        <v/>
      </c>
      <c r="Q732" s="28"/>
      <c r="R732" s="28"/>
      <c r="S732" s="28"/>
      <c r="T732" s="28"/>
      <c r="V732" s="1">
        <f t="shared" si="39"/>
        <v>0</v>
      </c>
    </row>
    <row r="733" spans="5:22" outlineLevel="1" x14ac:dyDescent="0.45">
      <c r="E733" s="28"/>
      <c r="F733" s="28" t="str" cm="1">
        <f t="array" ref="F733">IFERROR(TRIM(_xlfn.TEXTSPLIT(_xlfn.XLOOKUP(E733,techniques!$A$2:$A$608,techniques!$B$2:$B$608),":")),"")</f>
        <v/>
      </c>
      <c r="G733" s="28"/>
      <c r="H733" s="28" t="str">
        <f t="shared" si="37"/>
        <v/>
      </c>
      <c r="J733" s="28"/>
      <c r="K733" s="28" t="str" cm="1">
        <f t="array" ref="K733">IFERROR(TRIM(_xlfn.TEXTSPLIT(_xlfn.XLOOKUP(J733,techniques!$A$2:$A$608,techniques!$B$2:$B$608),":")),"")</f>
        <v/>
      </c>
      <c r="L733" s="28"/>
      <c r="M733" s="28" t="str">
        <f t="shared" si="38"/>
        <v/>
      </c>
      <c r="Q733" s="28"/>
      <c r="R733" s="28"/>
      <c r="S733" s="28"/>
      <c r="T733" s="28"/>
      <c r="V733" s="1">
        <f t="shared" si="39"/>
        <v>0</v>
      </c>
    </row>
    <row r="734" spans="5:22" outlineLevel="1" x14ac:dyDescent="0.45">
      <c r="E734" s="28"/>
      <c r="F734" s="28" t="str" cm="1">
        <f t="array" ref="F734">IFERROR(TRIM(_xlfn.TEXTSPLIT(_xlfn.XLOOKUP(E734,techniques!$A$2:$A$608,techniques!$B$2:$B$608),":")),"")</f>
        <v/>
      </c>
      <c r="G734" s="28"/>
      <c r="H734" s="28" t="str">
        <f t="shared" si="37"/>
        <v/>
      </c>
      <c r="J734" s="28"/>
      <c r="K734" s="28" t="str" cm="1">
        <f t="array" ref="K734">IFERROR(TRIM(_xlfn.TEXTSPLIT(_xlfn.XLOOKUP(J734,techniques!$A$2:$A$608,techniques!$B$2:$B$608),":")),"")</f>
        <v/>
      </c>
      <c r="L734" s="28"/>
      <c r="M734" s="28" t="str">
        <f t="shared" si="38"/>
        <v/>
      </c>
      <c r="Q734" s="28"/>
      <c r="R734" s="28"/>
      <c r="S734" s="28"/>
      <c r="T734" s="28"/>
      <c r="V734" s="1">
        <f t="shared" si="39"/>
        <v>0</v>
      </c>
    </row>
    <row r="735" spans="5:22" outlineLevel="1" x14ac:dyDescent="0.45">
      <c r="E735" s="28"/>
      <c r="F735" s="28" t="str" cm="1">
        <f t="array" ref="F735">IFERROR(TRIM(_xlfn.TEXTSPLIT(_xlfn.XLOOKUP(E735,techniques!$A$2:$A$608,techniques!$B$2:$B$608),":")),"")</f>
        <v/>
      </c>
      <c r="G735" s="28"/>
      <c r="H735" s="28" t="str">
        <f t="shared" si="37"/>
        <v/>
      </c>
      <c r="J735" s="28"/>
      <c r="K735" s="28" t="str" cm="1">
        <f t="array" ref="K735">IFERROR(TRIM(_xlfn.TEXTSPLIT(_xlfn.XLOOKUP(J735,techniques!$A$2:$A$608,techniques!$B$2:$B$608),":")),"")</f>
        <v/>
      </c>
      <c r="L735" s="28"/>
      <c r="M735" s="28" t="str">
        <f t="shared" si="38"/>
        <v/>
      </c>
      <c r="Q735" s="28"/>
      <c r="R735" s="28"/>
      <c r="S735" s="28"/>
      <c r="T735" s="28"/>
      <c r="V735" s="1">
        <f t="shared" si="39"/>
        <v>0</v>
      </c>
    </row>
    <row r="736" spans="5:22" outlineLevel="1" x14ac:dyDescent="0.45">
      <c r="E736" s="28"/>
      <c r="F736" s="28" t="str" cm="1">
        <f t="array" ref="F736">IFERROR(TRIM(_xlfn.TEXTSPLIT(_xlfn.XLOOKUP(E736,techniques!$A$2:$A$608,techniques!$B$2:$B$608),":")),"")</f>
        <v/>
      </c>
      <c r="G736" s="28"/>
      <c r="H736" s="28" t="str">
        <f t="shared" si="37"/>
        <v/>
      </c>
      <c r="J736" s="28"/>
      <c r="K736" s="28" t="str" cm="1">
        <f t="array" ref="K736">IFERROR(TRIM(_xlfn.TEXTSPLIT(_xlfn.XLOOKUP(J736,techniques!$A$2:$A$608,techniques!$B$2:$B$608),":")),"")</f>
        <v/>
      </c>
      <c r="L736" s="28"/>
      <c r="M736" s="28" t="str">
        <f t="shared" si="38"/>
        <v/>
      </c>
      <c r="Q736" s="28"/>
      <c r="R736" s="28"/>
      <c r="S736" s="28"/>
      <c r="T736" s="28"/>
      <c r="V736" s="1">
        <f t="shared" si="39"/>
        <v>0</v>
      </c>
    </row>
    <row r="737" spans="5:22" outlineLevel="1" x14ac:dyDescent="0.45">
      <c r="E737" s="28"/>
      <c r="F737" s="28" t="str" cm="1">
        <f t="array" ref="F737">IFERROR(TRIM(_xlfn.TEXTSPLIT(_xlfn.XLOOKUP(E737,techniques!$A$2:$A$608,techniques!$B$2:$B$608),":")),"")</f>
        <v/>
      </c>
      <c r="G737" s="28"/>
      <c r="H737" s="28" t="str">
        <f t="shared" si="37"/>
        <v/>
      </c>
      <c r="J737" s="28"/>
      <c r="K737" s="28" t="str" cm="1">
        <f t="array" ref="K737">IFERROR(TRIM(_xlfn.TEXTSPLIT(_xlfn.XLOOKUP(J737,techniques!$A$2:$A$608,techniques!$B$2:$B$608),":")),"")</f>
        <v/>
      </c>
      <c r="L737" s="28"/>
      <c r="M737" s="28" t="str">
        <f t="shared" si="38"/>
        <v/>
      </c>
      <c r="Q737" s="28"/>
      <c r="R737" s="28"/>
      <c r="S737" s="28"/>
      <c r="T737" s="28"/>
      <c r="V737" s="1">
        <f t="shared" si="39"/>
        <v>0</v>
      </c>
    </row>
    <row r="738" spans="5:22" outlineLevel="1" x14ac:dyDescent="0.45">
      <c r="E738" s="28"/>
      <c r="F738" s="28" t="str" cm="1">
        <f t="array" ref="F738">IFERROR(TRIM(_xlfn.TEXTSPLIT(_xlfn.XLOOKUP(E738,techniques!$A$2:$A$608,techniques!$B$2:$B$608),":")),"")</f>
        <v/>
      </c>
      <c r="G738" s="28"/>
      <c r="H738" s="28" t="str">
        <f t="shared" si="37"/>
        <v/>
      </c>
      <c r="J738" s="28"/>
      <c r="K738" s="28" t="str" cm="1">
        <f t="array" ref="K738">IFERROR(TRIM(_xlfn.TEXTSPLIT(_xlfn.XLOOKUP(J738,techniques!$A$2:$A$608,techniques!$B$2:$B$608),":")),"")</f>
        <v/>
      </c>
      <c r="L738" s="28"/>
      <c r="M738" s="28" t="str">
        <f t="shared" si="38"/>
        <v/>
      </c>
      <c r="Q738" s="28"/>
      <c r="R738" s="28"/>
      <c r="S738" s="28"/>
      <c r="T738" s="28"/>
      <c r="V738" s="1">
        <f t="shared" si="39"/>
        <v>0</v>
      </c>
    </row>
    <row r="739" spans="5:22" outlineLevel="1" x14ac:dyDescent="0.45">
      <c r="E739" s="28"/>
      <c r="F739" s="28" t="str" cm="1">
        <f t="array" ref="F739">IFERROR(TRIM(_xlfn.TEXTSPLIT(_xlfn.XLOOKUP(E739,techniques!$A$2:$A$608,techniques!$B$2:$B$608),":")),"")</f>
        <v/>
      </c>
      <c r="G739" s="28"/>
      <c r="H739" s="28" t="str">
        <f t="shared" si="37"/>
        <v/>
      </c>
      <c r="J739" s="28"/>
      <c r="K739" s="28" t="str" cm="1">
        <f t="array" ref="K739">IFERROR(TRIM(_xlfn.TEXTSPLIT(_xlfn.XLOOKUP(J739,techniques!$A$2:$A$608,techniques!$B$2:$B$608),":")),"")</f>
        <v/>
      </c>
      <c r="L739" s="28"/>
      <c r="M739" s="28" t="str">
        <f t="shared" si="38"/>
        <v/>
      </c>
      <c r="Q739" s="28"/>
      <c r="R739" s="28"/>
      <c r="S739" s="28"/>
      <c r="T739" s="28"/>
      <c r="V739" s="1">
        <f t="shared" si="39"/>
        <v>0</v>
      </c>
    </row>
    <row r="740" spans="5:22" outlineLevel="1" x14ac:dyDescent="0.45">
      <c r="E740" s="28"/>
      <c r="F740" s="28" t="str" cm="1">
        <f t="array" ref="F740">IFERROR(TRIM(_xlfn.TEXTSPLIT(_xlfn.XLOOKUP(E740,techniques!$A$2:$A$608,techniques!$B$2:$B$608),":")),"")</f>
        <v/>
      </c>
      <c r="G740" s="28"/>
      <c r="H740" s="28" t="str">
        <f t="shared" si="37"/>
        <v/>
      </c>
      <c r="J740" s="28"/>
      <c r="K740" s="28" t="str" cm="1">
        <f t="array" ref="K740">IFERROR(TRIM(_xlfn.TEXTSPLIT(_xlfn.XLOOKUP(J740,techniques!$A$2:$A$608,techniques!$B$2:$B$608),":")),"")</f>
        <v/>
      </c>
      <c r="L740" s="28"/>
      <c r="M740" s="28" t="str">
        <f t="shared" si="38"/>
        <v/>
      </c>
      <c r="Q740" s="28"/>
      <c r="R740" s="28"/>
      <c r="S740" s="28"/>
      <c r="T740" s="28"/>
      <c r="V740" s="1">
        <f t="shared" si="39"/>
        <v>0</v>
      </c>
    </row>
    <row r="741" spans="5:22" outlineLevel="1" x14ac:dyDescent="0.45">
      <c r="E741" s="28"/>
      <c r="F741" s="28" t="str" cm="1">
        <f t="array" ref="F741">IFERROR(TRIM(_xlfn.TEXTSPLIT(_xlfn.XLOOKUP(E741,techniques!$A$2:$A$608,techniques!$B$2:$B$608),":")),"")</f>
        <v/>
      </c>
      <c r="G741" s="28"/>
      <c r="H741" s="28" t="str">
        <f t="shared" si="37"/>
        <v/>
      </c>
      <c r="J741" s="28"/>
      <c r="K741" s="28" t="str" cm="1">
        <f t="array" ref="K741">IFERROR(TRIM(_xlfn.TEXTSPLIT(_xlfn.XLOOKUP(J741,techniques!$A$2:$A$608,techniques!$B$2:$B$608),":")),"")</f>
        <v/>
      </c>
      <c r="L741" s="28"/>
      <c r="M741" s="28" t="str">
        <f t="shared" si="38"/>
        <v/>
      </c>
      <c r="Q741" s="28"/>
      <c r="R741" s="28"/>
      <c r="S741" s="28"/>
      <c r="T741" s="28"/>
      <c r="V741" s="1">
        <f t="shared" si="39"/>
        <v>0</v>
      </c>
    </row>
    <row r="742" spans="5:22" outlineLevel="1" x14ac:dyDescent="0.45">
      <c r="E742" s="28"/>
      <c r="F742" s="28" t="str" cm="1">
        <f t="array" ref="F742">IFERROR(TRIM(_xlfn.TEXTSPLIT(_xlfn.XLOOKUP(E742,techniques!$A$2:$A$608,techniques!$B$2:$B$608),":")),"")</f>
        <v/>
      </c>
      <c r="G742" s="28"/>
      <c r="H742" s="28" t="str">
        <f t="shared" si="37"/>
        <v/>
      </c>
      <c r="J742" s="28"/>
      <c r="K742" s="28" t="str" cm="1">
        <f t="array" ref="K742">IFERROR(TRIM(_xlfn.TEXTSPLIT(_xlfn.XLOOKUP(J742,techniques!$A$2:$A$608,techniques!$B$2:$B$608),":")),"")</f>
        <v/>
      </c>
      <c r="L742" s="28"/>
      <c r="M742" s="28" t="str">
        <f t="shared" si="38"/>
        <v/>
      </c>
      <c r="Q742" s="28"/>
      <c r="R742" s="28"/>
      <c r="S742" s="28"/>
      <c r="T742" s="28"/>
      <c r="V742" s="1">
        <f t="shared" si="39"/>
        <v>0</v>
      </c>
    </row>
    <row r="743" spans="5:22" outlineLevel="1" x14ac:dyDescent="0.45">
      <c r="E743" s="28"/>
      <c r="F743" s="28" t="str" cm="1">
        <f t="array" ref="F743">IFERROR(TRIM(_xlfn.TEXTSPLIT(_xlfn.XLOOKUP(E743,techniques!$A$2:$A$608,techniques!$B$2:$B$608),":")),"")</f>
        <v/>
      </c>
      <c r="G743" s="28"/>
      <c r="H743" s="28" t="str">
        <f t="shared" si="37"/>
        <v/>
      </c>
      <c r="J743" s="28"/>
      <c r="K743" s="28" t="str" cm="1">
        <f t="array" ref="K743">IFERROR(TRIM(_xlfn.TEXTSPLIT(_xlfn.XLOOKUP(J743,techniques!$A$2:$A$608,techniques!$B$2:$B$608),":")),"")</f>
        <v/>
      </c>
      <c r="L743" s="28"/>
      <c r="M743" s="28" t="str">
        <f t="shared" si="38"/>
        <v/>
      </c>
      <c r="Q743" s="28"/>
      <c r="R743" s="28"/>
      <c r="S743" s="28"/>
      <c r="T743" s="28"/>
      <c r="V743" s="1">
        <f t="shared" si="39"/>
        <v>0</v>
      </c>
    </row>
    <row r="744" spans="5:22" outlineLevel="1" x14ac:dyDescent="0.45">
      <c r="E744" s="28"/>
      <c r="F744" s="28" t="str" cm="1">
        <f t="array" ref="F744">IFERROR(TRIM(_xlfn.TEXTSPLIT(_xlfn.XLOOKUP(E744,techniques!$A$2:$A$608,techniques!$B$2:$B$608),":")),"")</f>
        <v/>
      </c>
      <c r="G744" s="28"/>
      <c r="H744" s="28" t="str">
        <f t="shared" si="37"/>
        <v/>
      </c>
      <c r="J744" s="28"/>
      <c r="K744" s="28" t="str" cm="1">
        <f t="array" ref="K744">IFERROR(TRIM(_xlfn.TEXTSPLIT(_xlfn.XLOOKUP(J744,techniques!$A$2:$A$608,techniques!$B$2:$B$608),":")),"")</f>
        <v/>
      </c>
      <c r="L744" s="28"/>
      <c r="M744" s="28" t="str">
        <f t="shared" si="38"/>
        <v/>
      </c>
      <c r="Q744" s="28"/>
      <c r="R744" s="28"/>
      <c r="S744" s="28"/>
      <c r="T744" s="28"/>
      <c r="V744" s="1">
        <f t="shared" si="39"/>
        <v>0</v>
      </c>
    </row>
    <row r="745" spans="5:22" outlineLevel="1" x14ac:dyDescent="0.45">
      <c r="E745" s="28"/>
      <c r="F745" s="28" t="str" cm="1">
        <f t="array" ref="F745">IFERROR(TRIM(_xlfn.TEXTSPLIT(_xlfn.XLOOKUP(E745,techniques!$A$2:$A$608,techniques!$B$2:$B$608),":")),"")</f>
        <v/>
      </c>
      <c r="G745" s="28"/>
      <c r="H745" s="28" t="str">
        <f t="shared" si="37"/>
        <v/>
      </c>
      <c r="J745" s="28"/>
      <c r="K745" s="28" t="str" cm="1">
        <f t="array" ref="K745">IFERROR(TRIM(_xlfn.TEXTSPLIT(_xlfn.XLOOKUP(J745,techniques!$A$2:$A$608,techniques!$B$2:$B$608),":")),"")</f>
        <v/>
      </c>
      <c r="L745" s="28"/>
      <c r="M745" s="28" t="str">
        <f t="shared" si="38"/>
        <v/>
      </c>
      <c r="Q745" s="28"/>
      <c r="R745" s="28"/>
      <c r="S745" s="28"/>
      <c r="T745" s="28"/>
      <c r="V745" s="1">
        <f t="shared" si="39"/>
        <v>0</v>
      </c>
    </row>
    <row r="746" spans="5:22" outlineLevel="1" x14ac:dyDescent="0.45">
      <c r="E746" s="28"/>
      <c r="F746" s="28" t="str" cm="1">
        <f t="array" ref="F746">IFERROR(TRIM(_xlfn.TEXTSPLIT(_xlfn.XLOOKUP(E746,techniques!$A$2:$A$608,techniques!$B$2:$B$608),":")),"")</f>
        <v/>
      </c>
      <c r="G746" s="28"/>
      <c r="H746" s="28" t="str">
        <f t="shared" si="37"/>
        <v/>
      </c>
      <c r="J746" s="28"/>
      <c r="K746" s="28" t="str" cm="1">
        <f t="array" ref="K746">IFERROR(TRIM(_xlfn.TEXTSPLIT(_xlfn.XLOOKUP(J746,techniques!$A$2:$A$608,techniques!$B$2:$B$608),":")),"")</f>
        <v/>
      </c>
      <c r="L746" s="28"/>
      <c r="M746" s="28" t="str">
        <f t="shared" si="38"/>
        <v/>
      </c>
      <c r="Q746" s="28"/>
      <c r="R746" s="28"/>
      <c r="S746" s="28"/>
      <c r="T746" s="28"/>
      <c r="V746" s="1">
        <f t="shared" si="39"/>
        <v>0</v>
      </c>
    </row>
    <row r="747" spans="5:22" outlineLevel="1" x14ac:dyDescent="0.45">
      <c r="E747" s="28"/>
      <c r="F747" s="28" t="str" cm="1">
        <f t="array" ref="F747">IFERROR(TRIM(_xlfn.TEXTSPLIT(_xlfn.XLOOKUP(E747,techniques!$A$2:$A$608,techniques!$B$2:$B$608),":")),"")</f>
        <v/>
      </c>
      <c r="G747" s="28"/>
      <c r="H747" s="28" t="str">
        <f t="shared" si="37"/>
        <v/>
      </c>
      <c r="J747" s="28"/>
      <c r="K747" s="28" t="str" cm="1">
        <f t="array" ref="K747">IFERROR(TRIM(_xlfn.TEXTSPLIT(_xlfn.XLOOKUP(J747,techniques!$A$2:$A$608,techniques!$B$2:$B$608),":")),"")</f>
        <v/>
      </c>
      <c r="L747" s="28"/>
      <c r="M747" s="28" t="str">
        <f t="shared" si="38"/>
        <v/>
      </c>
      <c r="Q747" s="28"/>
      <c r="R747" s="28"/>
      <c r="S747" s="28"/>
      <c r="T747" s="28"/>
      <c r="V747" s="1">
        <f t="shared" si="39"/>
        <v>0</v>
      </c>
    </row>
    <row r="748" spans="5:22" outlineLevel="1" x14ac:dyDescent="0.45">
      <c r="E748" s="28"/>
      <c r="F748" s="28" t="str" cm="1">
        <f t="array" ref="F748">IFERROR(TRIM(_xlfn.TEXTSPLIT(_xlfn.XLOOKUP(E748,techniques!$A$2:$A$608,techniques!$B$2:$B$608),":")),"")</f>
        <v/>
      </c>
      <c r="G748" s="28"/>
      <c r="H748" s="28" t="str">
        <f t="shared" si="37"/>
        <v/>
      </c>
      <c r="J748" s="28"/>
      <c r="K748" s="28" t="str" cm="1">
        <f t="array" ref="K748">IFERROR(TRIM(_xlfn.TEXTSPLIT(_xlfn.XLOOKUP(J748,techniques!$A$2:$A$608,techniques!$B$2:$B$608),":")),"")</f>
        <v/>
      </c>
      <c r="L748" s="28"/>
      <c r="M748" s="28" t="str">
        <f t="shared" si="38"/>
        <v/>
      </c>
      <c r="Q748" s="28"/>
      <c r="R748" s="28"/>
      <c r="S748" s="28"/>
      <c r="T748" s="28"/>
      <c r="V748" s="1">
        <f t="shared" si="39"/>
        <v>0</v>
      </c>
    </row>
    <row r="749" spans="5:22" outlineLevel="1" x14ac:dyDescent="0.45">
      <c r="E749" s="28"/>
      <c r="F749" s="28" t="str" cm="1">
        <f t="array" ref="F749">IFERROR(TRIM(_xlfn.TEXTSPLIT(_xlfn.XLOOKUP(E749,techniques!$A$2:$A$608,techniques!$B$2:$B$608),":")),"")</f>
        <v/>
      </c>
      <c r="G749" s="28"/>
      <c r="H749" s="28" t="str">
        <f t="shared" si="37"/>
        <v/>
      </c>
      <c r="J749" s="28"/>
      <c r="K749" s="28" t="str" cm="1">
        <f t="array" ref="K749">IFERROR(TRIM(_xlfn.TEXTSPLIT(_xlfn.XLOOKUP(J749,techniques!$A$2:$A$608,techniques!$B$2:$B$608),":")),"")</f>
        <v/>
      </c>
      <c r="L749" s="28"/>
      <c r="M749" s="28" t="str">
        <f t="shared" si="38"/>
        <v/>
      </c>
      <c r="Q749" s="28"/>
      <c r="R749" s="28"/>
      <c r="S749" s="28"/>
      <c r="T749" s="28"/>
      <c r="V749" s="1">
        <f t="shared" si="39"/>
        <v>0</v>
      </c>
    </row>
    <row r="750" spans="5:22" outlineLevel="1" x14ac:dyDescent="0.45">
      <c r="E750" s="28"/>
      <c r="F750" s="28" t="str" cm="1">
        <f t="array" ref="F750">IFERROR(TRIM(_xlfn.TEXTSPLIT(_xlfn.XLOOKUP(E750,techniques!$A$2:$A$608,techniques!$B$2:$B$608),":")),"")</f>
        <v/>
      </c>
      <c r="G750" s="28"/>
      <c r="H750" s="28" t="str">
        <f t="shared" si="37"/>
        <v/>
      </c>
      <c r="J750" s="28"/>
      <c r="K750" s="28" t="str" cm="1">
        <f t="array" ref="K750">IFERROR(TRIM(_xlfn.TEXTSPLIT(_xlfn.XLOOKUP(J750,techniques!$A$2:$A$608,techniques!$B$2:$B$608),":")),"")</f>
        <v/>
      </c>
      <c r="L750" s="28"/>
      <c r="M750" s="28" t="str">
        <f t="shared" si="38"/>
        <v/>
      </c>
      <c r="Q750" s="28"/>
      <c r="R750" s="28"/>
      <c r="S750" s="28"/>
      <c r="T750" s="28"/>
      <c r="V750" s="1">
        <f t="shared" si="39"/>
        <v>0</v>
      </c>
    </row>
    <row r="751" spans="5:22" outlineLevel="1" x14ac:dyDescent="0.45">
      <c r="E751" s="28"/>
      <c r="F751" s="28" t="str" cm="1">
        <f t="array" ref="F751">IFERROR(TRIM(_xlfn.TEXTSPLIT(_xlfn.XLOOKUP(E751,techniques!$A$2:$A$608,techniques!$B$2:$B$608),":")),"")</f>
        <v/>
      </c>
      <c r="G751" s="28"/>
      <c r="H751" s="28" t="str">
        <f t="shared" si="37"/>
        <v/>
      </c>
      <c r="J751" s="28"/>
      <c r="K751" s="28" t="str" cm="1">
        <f t="array" ref="K751">IFERROR(TRIM(_xlfn.TEXTSPLIT(_xlfn.XLOOKUP(J751,techniques!$A$2:$A$608,techniques!$B$2:$B$608),":")),"")</f>
        <v/>
      </c>
      <c r="L751" s="28"/>
      <c r="M751" s="28" t="str">
        <f t="shared" si="38"/>
        <v/>
      </c>
      <c r="Q751" s="28"/>
      <c r="R751" s="28"/>
      <c r="S751" s="28"/>
      <c r="T751" s="28"/>
      <c r="V751" s="1">
        <f t="shared" si="39"/>
        <v>0</v>
      </c>
    </row>
    <row r="752" spans="5:22" outlineLevel="1" x14ac:dyDescent="0.45">
      <c r="E752" s="28"/>
      <c r="F752" s="28" t="str" cm="1">
        <f t="array" ref="F752">IFERROR(TRIM(_xlfn.TEXTSPLIT(_xlfn.XLOOKUP(E752,techniques!$A$2:$A$608,techniques!$B$2:$B$608),":")),"")</f>
        <v/>
      </c>
      <c r="G752" s="28"/>
      <c r="H752" s="28" t="str">
        <f t="shared" si="37"/>
        <v/>
      </c>
      <c r="J752" s="28"/>
      <c r="K752" s="28" t="str" cm="1">
        <f t="array" ref="K752">IFERROR(TRIM(_xlfn.TEXTSPLIT(_xlfn.XLOOKUP(J752,techniques!$A$2:$A$608,techniques!$B$2:$B$608),":")),"")</f>
        <v/>
      </c>
      <c r="L752" s="28"/>
      <c r="M752" s="28" t="str">
        <f t="shared" si="38"/>
        <v/>
      </c>
      <c r="Q752" s="28"/>
      <c r="R752" s="28"/>
      <c r="S752" s="28"/>
      <c r="T752" s="28"/>
      <c r="V752" s="1">
        <f t="shared" si="39"/>
        <v>0</v>
      </c>
    </row>
    <row r="753" spans="5:22" outlineLevel="1" x14ac:dyDescent="0.45">
      <c r="E753" s="28"/>
      <c r="F753" s="28" t="str" cm="1">
        <f t="array" ref="F753">IFERROR(TRIM(_xlfn.TEXTSPLIT(_xlfn.XLOOKUP(E753,techniques!$A$2:$A$608,techniques!$B$2:$B$608),":")),"")</f>
        <v/>
      </c>
      <c r="G753" s="28"/>
      <c r="H753" s="28" t="str">
        <f t="shared" si="37"/>
        <v/>
      </c>
      <c r="J753" s="28"/>
      <c r="K753" s="28" t="str" cm="1">
        <f t="array" ref="K753">IFERROR(TRIM(_xlfn.TEXTSPLIT(_xlfn.XLOOKUP(J753,techniques!$A$2:$A$608,techniques!$B$2:$B$608),":")),"")</f>
        <v/>
      </c>
      <c r="L753" s="28"/>
      <c r="M753" s="28" t="str">
        <f t="shared" si="38"/>
        <v/>
      </c>
      <c r="Q753" s="28"/>
      <c r="R753" s="28"/>
      <c r="S753" s="28"/>
      <c r="T753" s="28"/>
      <c r="V753" s="1">
        <f t="shared" si="39"/>
        <v>0</v>
      </c>
    </row>
    <row r="754" spans="5:22" outlineLevel="1" x14ac:dyDescent="0.45">
      <c r="E754" s="28"/>
      <c r="F754" s="28" t="str" cm="1">
        <f t="array" ref="F754">IFERROR(TRIM(_xlfn.TEXTSPLIT(_xlfn.XLOOKUP(E754,techniques!$A$2:$A$608,techniques!$B$2:$B$608),":")),"")</f>
        <v/>
      </c>
      <c r="G754" s="28"/>
      <c r="H754" s="28" t="str">
        <f t="shared" si="37"/>
        <v/>
      </c>
      <c r="J754" s="28"/>
      <c r="K754" s="28" t="str" cm="1">
        <f t="array" ref="K754">IFERROR(TRIM(_xlfn.TEXTSPLIT(_xlfn.XLOOKUP(J754,techniques!$A$2:$A$608,techniques!$B$2:$B$608),":")),"")</f>
        <v/>
      </c>
      <c r="L754" s="28"/>
      <c r="M754" s="28" t="str">
        <f t="shared" si="38"/>
        <v/>
      </c>
      <c r="Q754" s="28"/>
      <c r="R754" s="28"/>
      <c r="S754" s="28"/>
      <c r="T754" s="28"/>
      <c r="V754" s="1">
        <f t="shared" si="39"/>
        <v>0</v>
      </c>
    </row>
    <row r="755" spans="5:22" outlineLevel="1" x14ac:dyDescent="0.45">
      <c r="E755" s="28"/>
      <c r="F755" s="28" t="str" cm="1">
        <f t="array" ref="F755">IFERROR(TRIM(_xlfn.TEXTSPLIT(_xlfn.XLOOKUP(E755,techniques!$A$2:$A$608,techniques!$B$2:$B$608),":")),"")</f>
        <v/>
      </c>
      <c r="G755" s="28"/>
      <c r="H755" s="28" t="str">
        <f t="shared" si="37"/>
        <v/>
      </c>
      <c r="J755" s="28"/>
      <c r="K755" s="28" t="str" cm="1">
        <f t="array" ref="K755">IFERROR(TRIM(_xlfn.TEXTSPLIT(_xlfn.XLOOKUP(J755,techniques!$A$2:$A$608,techniques!$B$2:$B$608),":")),"")</f>
        <v/>
      </c>
      <c r="L755" s="28"/>
      <c r="M755" s="28" t="str">
        <f t="shared" si="38"/>
        <v/>
      </c>
      <c r="Q755" s="28"/>
      <c r="R755" s="28"/>
      <c r="S755" s="28"/>
      <c r="T755" s="28"/>
      <c r="V755" s="1">
        <f t="shared" si="39"/>
        <v>0</v>
      </c>
    </row>
    <row r="756" spans="5:22" outlineLevel="1" x14ac:dyDescent="0.45">
      <c r="E756" s="28"/>
      <c r="F756" s="28" t="str" cm="1">
        <f t="array" ref="F756">IFERROR(TRIM(_xlfn.TEXTSPLIT(_xlfn.XLOOKUP(E756,techniques!$A$2:$A$608,techniques!$B$2:$B$608),":")),"")</f>
        <v/>
      </c>
      <c r="G756" s="28"/>
      <c r="H756" s="28" t="str">
        <f t="shared" si="37"/>
        <v/>
      </c>
      <c r="J756" s="28"/>
      <c r="K756" s="28" t="str" cm="1">
        <f t="array" ref="K756">IFERROR(TRIM(_xlfn.TEXTSPLIT(_xlfn.XLOOKUP(J756,techniques!$A$2:$A$608,techniques!$B$2:$B$608),":")),"")</f>
        <v/>
      </c>
      <c r="L756" s="28"/>
      <c r="M756" s="28" t="str">
        <f t="shared" si="38"/>
        <v/>
      </c>
      <c r="Q756" s="28"/>
      <c r="R756" s="28"/>
      <c r="S756" s="28"/>
      <c r="T756" s="28"/>
      <c r="V756" s="1">
        <f t="shared" si="39"/>
        <v>0</v>
      </c>
    </row>
    <row r="757" spans="5:22" outlineLevel="1" x14ac:dyDescent="0.45">
      <c r="E757" s="28"/>
      <c r="F757" s="28" t="str" cm="1">
        <f t="array" ref="F757">IFERROR(TRIM(_xlfn.TEXTSPLIT(_xlfn.XLOOKUP(E757,techniques!$A$2:$A$608,techniques!$B$2:$B$608),":")),"")</f>
        <v/>
      </c>
      <c r="G757" s="28"/>
      <c r="H757" s="28" t="str">
        <f t="shared" si="37"/>
        <v/>
      </c>
      <c r="J757" s="28"/>
      <c r="K757" s="28" t="str" cm="1">
        <f t="array" ref="K757">IFERROR(TRIM(_xlfn.TEXTSPLIT(_xlfn.XLOOKUP(J757,techniques!$A$2:$A$608,techniques!$B$2:$B$608),":")),"")</f>
        <v/>
      </c>
      <c r="L757" s="28"/>
      <c r="M757" s="28" t="str">
        <f t="shared" si="38"/>
        <v/>
      </c>
      <c r="Q757" s="28"/>
      <c r="R757" s="28"/>
      <c r="S757" s="28"/>
      <c r="T757" s="28"/>
      <c r="V757" s="1">
        <f t="shared" si="39"/>
        <v>0</v>
      </c>
    </row>
    <row r="758" spans="5:22" outlineLevel="1" x14ac:dyDescent="0.45">
      <c r="E758" s="28"/>
      <c r="F758" s="28" t="str" cm="1">
        <f t="array" ref="F758">IFERROR(TRIM(_xlfn.TEXTSPLIT(_xlfn.XLOOKUP(E758,techniques!$A$2:$A$608,techniques!$B$2:$B$608),":")),"")</f>
        <v/>
      </c>
      <c r="G758" s="28"/>
      <c r="H758" s="28" t="str">
        <f t="shared" si="37"/>
        <v/>
      </c>
      <c r="J758" s="28"/>
      <c r="K758" s="28" t="str" cm="1">
        <f t="array" ref="K758">IFERROR(TRIM(_xlfn.TEXTSPLIT(_xlfn.XLOOKUP(J758,techniques!$A$2:$A$608,techniques!$B$2:$B$608),":")),"")</f>
        <v/>
      </c>
      <c r="L758" s="28"/>
      <c r="M758" s="28" t="str">
        <f t="shared" si="38"/>
        <v/>
      </c>
      <c r="Q758" s="28"/>
      <c r="R758" s="28"/>
      <c r="S758" s="28"/>
      <c r="T758" s="28"/>
      <c r="V758" s="1">
        <f t="shared" si="39"/>
        <v>0</v>
      </c>
    </row>
    <row r="759" spans="5:22" outlineLevel="1" x14ac:dyDescent="0.45">
      <c r="E759" s="28"/>
      <c r="F759" s="28" t="str" cm="1">
        <f t="array" ref="F759">IFERROR(TRIM(_xlfn.TEXTSPLIT(_xlfn.XLOOKUP(E759,techniques!$A$2:$A$608,techniques!$B$2:$B$608),":")),"")</f>
        <v/>
      </c>
      <c r="G759" s="28"/>
      <c r="H759" s="28" t="str">
        <f t="shared" si="37"/>
        <v/>
      </c>
      <c r="J759" s="28"/>
      <c r="K759" s="28" t="str" cm="1">
        <f t="array" ref="K759">IFERROR(TRIM(_xlfn.TEXTSPLIT(_xlfn.XLOOKUP(J759,techniques!$A$2:$A$608,techniques!$B$2:$B$608),":")),"")</f>
        <v/>
      </c>
      <c r="L759" s="28"/>
      <c r="M759" s="28" t="str">
        <f t="shared" si="38"/>
        <v/>
      </c>
      <c r="Q759" s="28"/>
      <c r="R759" s="28"/>
      <c r="S759" s="28"/>
      <c r="T759" s="28"/>
      <c r="V759" s="1">
        <f t="shared" si="39"/>
        <v>0</v>
      </c>
    </row>
    <row r="760" spans="5:22" outlineLevel="1" x14ac:dyDescent="0.45">
      <c r="E760" s="28"/>
      <c r="F760" s="28" t="str" cm="1">
        <f t="array" ref="F760">IFERROR(TRIM(_xlfn.TEXTSPLIT(_xlfn.XLOOKUP(E760,techniques!$A$2:$A$608,techniques!$B$2:$B$608),":")),"")</f>
        <v/>
      </c>
      <c r="G760" s="28"/>
      <c r="H760" s="28" t="str">
        <f t="shared" si="37"/>
        <v/>
      </c>
      <c r="J760" s="28"/>
      <c r="K760" s="28" t="str" cm="1">
        <f t="array" ref="K760">IFERROR(TRIM(_xlfn.TEXTSPLIT(_xlfn.XLOOKUP(J760,techniques!$A$2:$A$608,techniques!$B$2:$B$608),":")),"")</f>
        <v/>
      </c>
      <c r="L760" s="28"/>
      <c r="M760" s="28" t="str">
        <f t="shared" si="38"/>
        <v/>
      </c>
      <c r="Q760" s="28"/>
      <c r="R760" s="28"/>
      <c r="S760" s="28"/>
      <c r="T760" s="28"/>
      <c r="V760" s="1">
        <f t="shared" si="39"/>
        <v>0</v>
      </c>
    </row>
    <row r="761" spans="5:22" outlineLevel="1" x14ac:dyDescent="0.45">
      <c r="E761" s="28"/>
      <c r="F761" s="28" t="str" cm="1">
        <f t="array" ref="F761">IFERROR(TRIM(_xlfn.TEXTSPLIT(_xlfn.XLOOKUP(E761,techniques!$A$2:$A$608,techniques!$B$2:$B$608),":")),"")</f>
        <v/>
      </c>
      <c r="G761" s="28"/>
      <c r="H761" s="28" t="str">
        <f t="shared" si="37"/>
        <v/>
      </c>
      <c r="J761" s="28"/>
      <c r="K761" s="28" t="str" cm="1">
        <f t="array" ref="K761">IFERROR(TRIM(_xlfn.TEXTSPLIT(_xlfn.XLOOKUP(J761,techniques!$A$2:$A$608,techniques!$B$2:$B$608),":")),"")</f>
        <v/>
      </c>
      <c r="L761" s="28"/>
      <c r="M761" s="28" t="str">
        <f t="shared" si="38"/>
        <v/>
      </c>
      <c r="Q761" s="28"/>
      <c r="R761" s="28"/>
      <c r="S761" s="28"/>
      <c r="T761" s="28"/>
      <c r="V761" s="1">
        <f t="shared" si="39"/>
        <v>0</v>
      </c>
    </row>
    <row r="762" spans="5:22" outlineLevel="1" x14ac:dyDescent="0.45">
      <c r="E762" s="28"/>
      <c r="F762" s="28" t="str" cm="1">
        <f t="array" ref="F762">IFERROR(TRIM(_xlfn.TEXTSPLIT(_xlfn.XLOOKUP(E762,techniques!$A$2:$A$608,techniques!$B$2:$B$608),":")),"")</f>
        <v/>
      </c>
      <c r="G762" s="28"/>
      <c r="H762" s="28" t="str">
        <f t="shared" si="37"/>
        <v/>
      </c>
      <c r="J762" s="28"/>
      <c r="K762" s="28" t="str" cm="1">
        <f t="array" ref="K762">IFERROR(TRIM(_xlfn.TEXTSPLIT(_xlfn.XLOOKUP(J762,techniques!$A$2:$A$608,techniques!$B$2:$B$608),":")),"")</f>
        <v/>
      </c>
      <c r="L762" s="28"/>
      <c r="M762" s="28" t="str">
        <f t="shared" si="38"/>
        <v/>
      </c>
      <c r="Q762" s="28"/>
      <c r="R762" s="28"/>
      <c r="S762" s="28"/>
      <c r="T762" s="28"/>
      <c r="V762" s="1">
        <f t="shared" si="39"/>
        <v>0</v>
      </c>
    </row>
    <row r="763" spans="5:22" outlineLevel="1" x14ac:dyDescent="0.45">
      <c r="E763" s="28"/>
      <c r="F763" s="28" t="str" cm="1">
        <f t="array" ref="F763">IFERROR(TRIM(_xlfn.TEXTSPLIT(_xlfn.XLOOKUP(E763,techniques!$A$2:$A$608,techniques!$B$2:$B$608),":")),"")</f>
        <v/>
      </c>
      <c r="G763" s="28"/>
      <c r="H763" s="28" t="str">
        <f t="shared" si="37"/>
        <v/>
      </c>
      <c r="J763" s="28"/>
      <c r="K763" s="28" t="str" cm="1">
        <f t="array" ref="K763">IFERROR(TRIM(_xlfn.TEXTSPLIT(_xlfn.XLOOKUP(J763,techniques!$A$2:$A$608,techniques!$B$2:$B$608),":")),"")</f>
        <v/>
      </c>
      <c r="L763" s="28"/>
      <c r="M763" s="28" t="str">
        <f t="shared" si="38"/>
        <v/>
      </c>
      <c r="Q763" s="28"/>
      <c r="R763" s="28"/>
      <c r="S763" s="28"/>
      <c r="T763" s="28"/>
      <c r="V763" s="1">
        <f t="shared" si="39"/>
        <v>0</v>
      </c>
    </row>
    <row r="764" spans="5:22" outlineLevel="1" x14ac:dyDescent="0.45">
      <c r="E764" s="28"/>
      <c r="F764" s="28" t="str" cm="1">
        <f t="array" ref="F764">IFERROR(TRIM(_xlfn.TEXTSPLIT(_xlfn.XLOOKUP(E764,techniques!$A$2:$A$608,techniques!$B$2:$B$608),":")),"")</f>
        <v/>
      </c>
      <c r="G764" s="28"/>
      <c r="H764" s="28" t="str">
        <f t="shared" si="37"/>
        <v/>
      </c>
      <c r="J764" s="28"/>
      <c r="K764" s="28" t="str" cm="1">
        <f t="array" ref="K764">IFERROR(TRIM(_xlfn.TEXTSPLIT(_xlfn.XLOOKUP(J764,techniques!$A$2:$A$608,techniques!$B$2:$B$608),":")),"")</f>
        <v/>
      </c>
      <c r="L764" s="28"/>
      <c r="M764" s="28" t="str">
        <f t="shared" si="38"/>
        <v/>
      </c>
      <c r="Q764" s="28"/>
      <c r="R764" s="28"/>
      <c r="S764" s="28"/>
      <c r="T764" s="28"/>
      <c r="V764" s="1">
        <f t="shared" si="39"/>
        <v>0</v>
      </c>
    </row>
    <row r="765" spans="5:22" outlineLevel="1" x14ac:dyDescent="0.45">
      <c r="E765" s="28"/>
      <c r="F765" s="28" t="str" cm="1">
        <f t="array" ref="F765">IFERROR(TRIM(_xlfn.TEXTSPLIT(_xlfn.XLOOKUP(E765,techniques!$A$2:$A$608,techniques!$B$2:$B$608),":")),"")</f>
        <v/>
      </c>
      <c r="G765" s="28"/>
      <c r="H765" s="28" t="str">
        <f t="shared" si="37"/>
        <v/>
      </c>
      <c r="J765" s="28"/>
      <c r="K765" s="28" t="str" cm="1">
        <f t="array" ref="K765">IFERROR(TRIM(_xlfn.TEXTSPLIT(_xlfn.XLOOKUP(J765,techniques!$A$2:$A$608,techniques!$B$2:$B$608),":")),"")</f>
        <v/>
      </c>
      <c r="L765" s="28"/>
      <c r="M765" s="28" t="str">
        <f t="shared" si="38"/>
        <v/>
      </c>
      <c r="Q765" s="28"/>
      <c r="R765" s="28"/>
      <c r="S765" s="28"/>
      <c r="T765" s="28"/>
      <c r="V765" s="1">
        <f t="shared" si="39"/>
        <v>0</v>
      </c>
    </row>
    <row r="766" spans="5:22" outlineLevel="1" x14ac:dyDescent="0.45">
      <c r="E766" s="28"/>
      <c r="F766" s="28" t="str" cm="1">
        <f t="array" ref="F766">IFERROR(TRIM(_xlfn.TEXTSPLIT(_xlfn.XLOOKUP(E766,techniques!$A$2:$A$608,techniques!$B$2:$B$608),":")),"")</f>
        <v/>
      </c>
      <c r="G766" s="28"/>
      <c r="H766" s="28" t="str">
        <f t="shared" si="37"/>
        <v/>
      </c>
      <c r="J766" s="28"/>
      <c r="K766" s="28" t="str" cm="1">
        <f t="array" ref="K766">IFERROR(TRIM(_xlfn.TEXTSPLIT(_xlfn.XLOOKUP(J766,techniques!$A$2:$A$608,techniques!$B$2:$B$608),":")),"")</f>
        <v/>
      </c>
      <c r="L766" s="28"/>
      <c r="M766" s="28" t="str">
        <f t="shared" si="38"/>
        <v/>
      </c>
      <c r="Q766" s="28"/>
      <c r="R766" s="28"/>
      <c r="S766" s="28"/>
      <c r="T766" s="28"/>
      <c r="V766" s="1">
        <f t="shared" si="39"/>
        <v>0</v>
      </c>
    </row>
    <row r="767" spans="5:22" outlineLevel="1" x14ac:dyDescent="0.45">
      <c r="E767" s="28"/>
      <c r="F767" s="28" t="str" cm="1">
        <f t="array" ref="F767">IFERROR(TRIM(_xlfn.TEXTSPLIT(_xlfn.XLOOKUP(E767,techniques!$A$2:$A$608,techniques!$B$2:$B$608),":")),"")</f>
        <v/>
      </c>
      <c r="G767" s="28"/>
      <c r="H767" s="28" t="str">
        <f t="shared" si="37"/>
        <v/>
      </c>
      <c r="J767" s="28"/>
      <c r="K767" s="28" t="str" cm="1">
        <f t="array" ref="K767">IFERROR(TRIM(_xlfn.TEXTSPLIT(_xlfn.XLOOKUP(J767,techniques!$A$2:$A$608,techniques!$B$2:$B$608),":")),"")</f>
        <v/>
      </c>
      <c r="L767" s="28"/>
      <c r="M767" s="28" t="str">
        <f t="shared" si="38"/>
        <v/>
      </c>
      <c r="Q767" s="28"/>
      <c r="R767" s="28"/>
      <c r="S767" s="28"/>
      <c r="T767" s="28"/>
      <c r="V767" s="1">
        <f t="shared" si="39"/>
        <v>0</v>
      </c>
    </row>
    <row r="768" spans="5:22" outlineLevel="1" x14ac:dyDescent="0.45">
      <c r="E768" s="28"/>
      <c r="F768" s="28" t="str" cm="1">
        <f t="array" ref="F768">IFERROR(TRIM(_xlfn.TEXTSPLIT(_xlfn.XLOOKUP(E768,techniques!$A$2:$A$608,techniques!$B$2:$B$608),":")),"")</f>
        <v/>
      </c>
      <c r="G768" s="28"/>
      <c r="H768" s="28" t="str">
        <f t="shared" si="37"/>
        <v/>
      </c>
      <c r="J768" s="28"/>
      <c r="K768" s="28" t="str" cm="1">
        <f t="array" ref="K768">IFERROR(TRIM(_xlfn.TEXTSPLIT(_xlfn.XLOOKUP(J768,techniques!$A$2:$A$608,techniques!$B$2:$B$608),":")),"")</f>
        <v/>
      </c>
      <c r="L768" s="28"/>
      <c r="M768" s="28" t="str">
        <f t="shared" si="38"/>
        <v/>
      </c>
      <c r="Q768" s="28"/>
      <c r="R768" s="28"/>
      <c r="S768" s="28"/>
      <c r="T768" s="28"/>
      <c r="V768" s="1">
        <f t="shared" si="39"/>
        <v>0</v>
      </c>
    </row>
    <row r="769" spans="5:22" outlineLevel="1" x14ac:dyDescent="0.45">
      <c r="E769" s="28"/>
      <c r="F769" s="28" t="str" cm="1">
        <f t="array" ref="F769">IFERROR(TRIM(_xlfn.TEXTSPLIT(_xlfn.XLOOKUP(E769,techniques!$A$2:$A$608,techniques!$B$2:$B$608),":")),"")</f>
        <v/>
      </c>
      <c r="G769" s="28"/>
      <c r="H769" s="28" t="str">
        <f t="shared" si="37"/>
        <v/>
      </c>
      <c r="J769" s="28"/>
      <c r="K769" s="28" t="str" cm="1">
        <f t="array" ref="K769">IFERROR(TRIM(_xlfn.TEXTSPLIT(_xlfn.XLOOKUP(J769,techniques!$A$2:$A$608,techniques!$B$2:$B$608),":")),"")</f>
        <v/>
      </c>
      <c r="L769" s="28"/>
      <c r="M769" s="28" t="str">
        <f t="shared" si="38"/>
        <v/>
      </c>
      <c r="Q769" s="28"/>
      <c r="R769" s="28"/>
      <c r="S769" s="28"/>
      <c r="T769" s="28"/>
      <c r="V769" s="1">
        <f t="shared" si="39"/>
        <v>0</v>
      </c>
    </row>
    <row r="770" spans="5:22" outlineLevel="1" x14ac:dyDescent="0.45">
      <c r="E770" s="28"/>
      <c r="F770" s="28" t="str" cm="1">
        <f t="array" ref="F770">IFERROR(TRIM(_xlfn.TEXTSPLIT(_xlfn.XLOOKUP(E770,techniques!$A$2:$A$608,techniques!$B$2:$B$608),":")),"")</f>
        <v/>
      </c>
      <c r="G770" s="28"/>
      <c r="H770" s="28" t="str">
        <f t="shared" si="37"/>
        <v/>
      </c>
      <c r="J770" s="28"/>
      <c r="K770" s="28" t="str" cm="1">
        <f t="array" ref="K770">IFERROR(TRIM(_xlfn.TEXTSPLIT(_xlfn.XLOOKUP(J770,techniques!$A$2:$A$608,techniques!$B$2:$B$608),":")),"")</f>
        <v/>
      </c>
      <c r="L770" s="28"/>
      <c r="M770" s="28" t="str">
        <f t="shared" si="38"/>
        <v/>
      </c>
      <c r="Q770" s="28"/>
      <c r="R770" s="28"/>
      <c r="S770" s="28"/>
      <c r="T770" s="28"/>
      <c r="V770" s="1">
        <f t="shared" si="39"/>
        <v>0</v>
      </c>
    </row>
    <row r="771" spans="5:22" outlineLevel="1" x14ac:dyDescent="0.45">
      <c r="E771" s="28"/>
      <c r="F771" s="28" t="str" cm="1">
        <f t="array" ref="F771">IFERROR(TRIM(_xlfn.TEXTSPLIT(_xlfn.XLOOKUP(E771,techniques!$A$2:$A$608,techniques!$B$2:$B$608),":")),"")</f>
        <v/>
      </c>
      <c r="G771" s="28"/>
      <c r="H771" s="28" t="str">
        <f t="shared" si="37"/>
        <v/>
      </c>
      <c r="J771" s="28"/>
      <c r="K771" s="28" t="str" cm="1">
        <f t="array" ref="K771">IFERROR(TRIM(_xlfn.TEXTSPLIT(_xlfn.XLOOKUP(J771,techniques!$A$2:$A$608,techniques!$B$2:$B$608),":")),"")</f>
        <v/>
      </c>
      <c r="L771" s="28"/>
      <c r="M771" s="28" t="str">
        <f t="shared" si="38"/>
        <v/>
      </c>
      <c r="Q771" s="28"/>
      <c r="R771" s="28"/>
      <c r="S771" s="28"/>
      <c r="T771" s="28"/>
      <c r="V771" s="1">
        <f t="shared" si="39"/>
        <v>0</v>
      </c>
    </row>
    <row r="772" spans="5:22" outlineLevel="1" x14ac:dyDescent="0.45">
      <c r="E772" s="28"/>
      <c r="F772" s="28" t="str" cm="1">
        <f t="array" ref="F772">IFERROR(TRIM(_xlfn.TEXTSPLIT(_xlfn.XLOOKUP(E772,techniques!$A$2:$A$608,techniques!$B$2:$B$608),":")),"")</f>
        <v/>
      </c>
      <c r="G772" s="28"/>
      <c r="H772" s="28" t="str">
        <f t="shared" si="37"/>
        <v/>
      </c>
      <c r="J772" s="28"/>
      <c r="K772" s="28" t="str" cm="1">
        <f t="array" ref="K772">IFERROR(TRIM(_xlfn.TEXTSPLIT(_xlfn.XLOOKUP(J772,techniques!$A$2:$A$608,techniques!$B$2:$B$608),":")),"")</f>
        <v/>
      </c>
      <c r="L772" s="28"/>
      <c r="M772" s="28" t="str">
        <f t="shared" si="38"/>
        <v/>
      </c>
      <c r="Q772" s="28"/>
      <c r="R772" s="28"/>
      <c r="S772" s="28"/>
      <c r="T772" s="28"/>
      <c r="V772" s="1">
        <f t="shared" si="39"/>
        <v>0</v>
      </c>
    </row>
    <row r="773" spans="5:22" outlineLevel="1" x14ac:dyDescent="0.45">
      <c r="E773" s="28"/>
      <c r="F773" s="28" t="str" cm="1">
        <f t="array" ref="F773">IFERROR(TRIM(_xlfn.TEXTSPLIT(_xlfn.XLOOKUP(E773,techniques!$A$2:$A$608,techniques!$B$2:$B$608),":")),"")</f>
        <v/>
      </c>
      <c r="G773" s="28"/>
      <c r="H773" s="28" t="str">
        <f t="shared" si="37"/>
        <v/>
      </c>
      <c r="J773" s="28"/>
      <c r="K773" s="28" t="str" cm="1">
        <f t="array" ref="K773">IFERROR(TRIM(_xlfn.TEXTSPLIT(_xlfn.XLOOKUP(J773,techniques!$A$2:$A$608,techniques!$B$2:$B$608),":")),"")</f>
        <v/>
      </c>
      <c r="L773" s="28"/>
      <c r="M773" s="28" t="str">
        <f t="shared" si="38"/>
        <v/>
      </c>
      <c r="Q773" s="28"/>
      <c r="R773" s="28"/>
      <c r="S773" s="28"/>
      <c r="T773" s="28"/>
      <c r="V773" s="1">
        <f t="shared" si="39"/>
        <v>0</v>
      </c>
    </row>
    <row r="774" spans="5:22" outlineLevel="1" x14ac:dyDescent="0.45">
      <c r="E774" s="28"/>
      <c r="F774" s="28" t="str" cm="1">
        <f t="array" ref="F774">IFERROR(TRIM(_xlfn.TEXTSPLIT(_xlfn.XLOOKUP(E774,techniques!$A$2:$A$608,techniques!$B$2:$B$608),":")),"")</f>
        <v/>
      </c>
      <c r="G774" s="28"/>
      <c r="H774" s="28" t="str">
        <f t="shared" si="37"/>
        <v/>
      </c>
      <c r="J774" s="28"/>
      <c r="K774" s="28" t="str" cm="1">
        <f t="array" ref="K774">IFERROR(TRIM(_xlfn.TEXTSPLIT(_xlfn.XLOOKUP(J774,techniques!$A$2:$A$608,techniques!$B$2:$B$608),":")),"")</f>
        <v/>
      </c>
      <c r="L774" s="28"/>
      <c r="M774" s="28" t="str">
        <f t="shared" si="38"/>
        <v/>
      </c>
      <c r="Q774" s="28"/>
      <c r="R774" s="28"/>
      <c r="S774" s="28"/>
      <c r="T774" s="28"/>
      <c r="V774" s="1">
        <f t="shared" si="39"/>
        <v>0</v>
      </c>
    </row>
    <row r="775" spans="5:22" outlineLevel="1" x14ac:dyDescent="0.45">
      <c r="E775" s="28"/>
      <c r="F775" s="28" t="str" cm="1">
        <f t="array" ref="F775">IFERROR(TRIM(_xlfn.TEXTSPLIT(_xlfn.XLOOKUP(E775,techniques!$A$2:$A$608,techniques!$B$2:$B$608),":")),"")</f>
        <v/>
      </c>
      <c r="G775" s="28"/>
      <c r="H775" s="28" t="str">
        <f t="shared" si="37"/>
        <v/>
      </c>
      <c r="J775" s="28"/>
      <c r="K775" s="28" t="str" cm="1">
        <f t="array" ref="K775">IFERROR(TRIM(_xlfn.TEXTSPLIT(_xlfn.XLOOKUP(J775,techniques!$A$2:$A$608,techniques!$B$2:$B$608),":")),"")</f>
        <v/>
      </c>
      <c r="L775" s="28"/>
      <c r="M775" s="28" t="str">
        <f t="shared" si="38"/>
        <v/>
      </c>
      <c r="Q775" s="28"/>
      <c r="R775" s="28"/>
      <c r="S775" s="28"/>
      <c r="T775" s="28"/>
      <c r="V775" s="1">
        <f t="shared" si="39"/>
        <v>0</v>
      </c>
    </row>
    <row r="776" spans="5:22" outlineLevel="1" x14ac:dyDescent="0.45">
      <c r="E776" s="28"/>
      <c r="F776" s="28" t="str" cm="1">
        <f t="array" ref="F776">IFERROR(TRIM(_xlfn.TEXTSPLIT(_xlfn.XLOOKUP(E776,techniques!$A$2:$A$608,techniques!$B$2:$B$608),":")),"")</f>
        <v/>
      </c>
      <c r="G776" s="28"/>
      <c r="H776" s="28" t="str">
        <f t="shared" si="37"/>
        <v/>
      </c>
      <c r="J776" s="28"/>
      <c r="K776" s="28" t="str" cm="1">
        <f t="array" ref="K776">IFERROR(TRIM(_xlfn.TEXTSPLIT(_xlfn.XLOOKUP(J776,techniques!$A$2:$A$608,techniques!$B$2:$B$608),":")),"")</f>
        <v/>
      </c>
      <c r="L776" s="28"/>
      <c r="M776" s="28" t="str">
        <f t="shared" si="38"/>
        <v/>
      </c>
      <c r="Q776" s="28"/>
      <c r="R776" s="28"/>
      <c r="S776" s="28"/>
      <c r="T776" s="28"/>
      <c r="V776" s="1">
        <f t="shared" si="39"/>
        <v>0</v>
      </c>
    </row>
    <row r="777" spans="5:22" outlineLevel="1" x14ac:dyDescent="0.45">
      <c r="E777" s="28"/>
      <c r="F777" s="28" t="str" cm="1">
        <f t="array" ref="F777">IFERROR(TRIM(_xlfn.TEXTSPLIT(_xlfn.XLOOKUP(E777,techniques!$A$2:$A$608,techniques!$B$2:$B$608),":")),"")</f>
        <v/>
      </c>
      <c r="G777" s="28"/>
      <c r="H777" s="28" t="str">
        <f t="shared" si="37"/>
        <v/>
      </c>
      <c r="J777" s="28"/>
      <c r="K777" s="28" t="str" cm="1">
        <f t="array" ref="K777">IFERROR(TRIM(_xlfn.TEXTSPLIT(_xlfn.XLOOKUP(J777,techniques!$A$2:$A$608,techniques!$B$2:$B$608),":")),"")</f>
        <v/>
      </c>
      <c r="L777" s="28"/>
      <c r="M777" s="28" t="str">
        <f t="shared" si="38"/>
        <v/>
      </c>
      <c r="Q777" s="28"/>
      <c r="R777" s="28"/>
      <c r="S777" s="28"/>
      <c r="T777" s="28"/>
      <c r="V777" s="1">
        <f t="shared" si="39"/>
        <v>0</v>
      </c>
    </row>
    <row r="778" spans="5:22" outlineLevel="1" x14ac:dyDescent="0.45">
      <c r="E778" s="28"/>
      <c r="F778" s="28" t="str" cm="1">
        <f t="array" ref="F778">IFERROR(TRIM(_xlfn.TEXTSPLIT(_xlfn.XLOOKUP(E778,techniques!$A$2:$A$608,techniques!$B$2:$B$608),":")),"")</f>
        <v/>
      </c>
      <c r="G778" s="28"/>
      <c r="H778" s="28" t="str">
        <f t="shared" si="37"/>
        <v/>
      </c>
      <c r="J778" s="28"/>
      <c r="K778" s="28" t="str" cm="1">
        <f t="array" ref="K778">IFERROR(TRIM(_xlfn.TEXTSPLIT(_xlfn.XLOOKUP(J778,techniques!$A$2:$A$608,techniques!$B$2:$B$608),":")),"")</f>
        <v/>
      </c>
      <c r="L778" s="28"/>
      <c r="M778" s="28" t="str">
        <f t="shared" si="38"/>
        <v/>
      </c>
      <c r="Q778" s="28"/>
      <c r="R778" s="28"/>
      <c r="S778" s="28"/>
      <c r="T778" s="28"/>
      <c r="V778" s="1">
        <f t="shared" si="39"/>
        <v>0</v>
      </c>
    </row>
    <row r="779" spans="5:22" outlineLevel="1" x14ac:dyDescent="0.45">
      <c r="E779" s="28"/>
      <c r="F779" s="28" t="str" cm="1">
        <f t="array" ref="F779">IFERROR(TRIM(_xlfn.TEXTSPLIT(_xlfn.XLOOKUP(E779,techniques!$A$2:$A$608,techniques!$B$2:$B$608),":")),"")</f>
        <v/>
      </c>
      <c r="G779" s="28"/>
      <c r="H779" s="28" t="str">
        <f t="shared" si="37"/>
        <v/>
      </c>
      <c r="J779" s="28"/>
      <c r="K779" s="28" t="str" cm="1">
        <f t="array" ref="K779">IFERROR(TRIM(_xlfn.TEXTSPLIT(_xlfn.XLOOKUP(J779,techniques!$A$2:$A$608,techniques!$B$2:$B$608),":")),"")</f>
        <v/>
      </c>
      <c r="L779" s="28"/>
      <c r="M779" s="28" t="str">
        <f t="shared" si="38"/>
        <v/>
      </c>
      <c r="Q779" s="28"/>
      <c r="R779" s="28"/>
      <c r="S779" s="28"/>
      <c r="T779" s="28"/>
      <c r="V779" s="1">
        <f t="shared" si="39"/>
        <v>0</v>
      </c>
    </row>
    <row r="780" spans="5:22" outlineLevel="1" x14ac:dyDescent="0.45">
      <c r="E780" s="28"/>
      <c r="F780" s="28" t="str" cm="1">
        <f t="array" ref="F780">IFERROR(TRIM(_xlfn.TEXTSPLIT(_xlfn.XLOOKUP(E780,techniques!$A$2:$A$608,techniques!$B$2:$B$608),":")),"")</f>
        <v/>
      </c>
      <c r="G780" s="28"/>
      <c r="H780" s="28" t="str">
        <f t="shared" si="37"/>
        <v/>
      </c>
      <c r="J780" s="28"/>
      <c r="K780" s="28" t="str" cm="1">
        <f t="array" ref="K780">IFERROR(TRIM(_xlfn.TEXTSPLIT(_xlfn.XLOOKUP(J780,techniques!$A$2:$A$608,techniques!$B$2:$B$608),":")),"")</f>
        <v/>
      </c>
      <c r="L780" s="28"/>
      <c r="M780" s="28" t="str">
        <f t="shared" si="38"/>
        <v/>
      </c>
      <c r="Q780" s="28"/>
      <c r="R780" s="28"/>
      <c r="S780" s="28"/>
      <c r="T780" s="28"/>
      <c r="V780" s="1">
        <f t="shared" si="39"/>
        <v>0</v>
      </c>
    </row>
    <row r="781" spans="5:22" outlineLevel="1" x14ac:dyDescent="0.45">
      <c r="E781" s="28"/>
      <c r="F781" s="28" t="str" cm="1">
        <f t="array" ref="F781">IFERROR(TRIM(_xlfn.TEXTSPLIT(_xlfn.XLOOKUP(E781,techniques!$A$2:$A$608,techniques!$B$2:$B$608),":")),"")</f>
        <v/>
      </c>
      <c r="G781" s="28"/>
      <c r="H781" s="28" t="str">
        <f t="shared" si="37"/>
        <v/>
      </c>
      <c r="J781" s="28"/>
      <c r="K781" s="28" t="str" cm="1">
        <f t="array" ref="K781">IFERROR(TRIM(_xlfn.TEXTSPLIT(_xlfn.XLOOKUP(J781,techniques!$A$2:$A$608,techniques!$B$2:$B$608),":")),"")</f>
        <v/>
      </c>
      <c r="L781" s="28"/>
      <c r="M781" s="28" t="str">
        <f t="shared" si="38"/>
        <v/>
      </c>
      <c r="Q781" s="28"/>
      <c r="R781" s="28"/>
      <c r="S781" s="28"/>
      <c r="T781" s="28"/>
      <c r="V781" s="1">
        <f t="shared" si="39"/>
        <v>0</v>
      </c>
    </row>
    <row r="782" spans="5:22" outlineLevel="1" x14ac:dyDescent="0.45">
      <c r="E782" s="28"/>
      <c r="F782" s="28" t="str" cm="1">
        <f t="array" ref="F782">IFERROR(TRIM(_xlfn.TEXTSPLIT(_xlfn.XLOOKUP(E782,techniques!$A$2:$A$608,techniques!$B$2:$B$608),":")),"")</f>
        <v/>
      </c>
      <c r="G782" s="28"/>
      <c r="H782" s="28" t="str">
        <f t="shared" si="37"/>
        <v/>
      </c>
      <c r="J782" s="28"/>
      <c r="K782" s="28" t="str" cm="1">
        <f t="array" ref="K782">IFERROR(TRIM(_xlfn.TEXTSPLIT(_xlfn.XLOOKUP(J782,techniques!$A$2:$A$608,techniques!$B$2:$B$608),":")),"")</f>
        <v/>
      </c>
      <c r="L782" s="28"/>
      <c r="M782" s="28" t="str">
        <f t="shared" si="38"/>
        <v/>
      </c>
      <c r="Q782" s="28"/>
      <c r="R782" s="28"/>
      <c r="S782" s="28"/>
      <c r="T782" s="28"/>
      <c r="V782" s="1">
        <f t="shared" si="39"/>
        <v>0</v>
      </c>
    </row>
    <row r="783" spans="5:22" outlineLevel="1" x14ac:dyDescent="0.45">
      <c r="E783" s="28"/>
      <c r="F783" s="28" t="str" cm="1">
        <f t="array" ref="F783">IFERROR(TRIM(_xlfn.TEXTSPLIT(_xlfn.XLOOKUP(E783,techniques!$A$2:$A$608,techniques!$B$2:$B$608),":")),"")</f>
        <v/>
      </c>
      <c r="G783" s="28"/>
      <c r="H783" s="28" t="str">
        <f t="shared" ref="H783:H846" si="40">IF(G783="",_xlfn.TEXTJOIN(": ",TRUE,E783,F783),_xlfn.TEXTJOIN(": ",TRUE,E783,G783))</f>
        <v/>
      </c>
      <c r="J783" s="28"/>
      <c r="K783" s="28" t="str" cm="1">
        <f t="array" ref="K783">IFERROR(TRIM(_xlfn.TEXTSPLIT(_xlfn.XLOOKUP(J783,techniques!$A$2:$A$608,techniques!$B$2:$B$608),":")),"")</f>
        <v/>
      </c>
      <c r="L783" s="28"/>
      <c r="M783" s="28" t="str">
        <f t="shared" ref="M783:M846" si="41">IF(L783="",_xlfn.TEXTJOIN(": ",TRUE,J783,K783),_xlfn.TEXTJOIN(": ",TRUE,J783,L783))</f>
        <v/>
      </c>
      <c r="Q783" s="28"/>
      <c r="R783" s="28"/>
      <c r="S783" s="28"/>
      <c r="T783" s="28"/>
      <c r="V783" s="1">
        <f t="shared" ref="V783:V846" si="42">IF(ISNA(MATCH(J783,E$14:E$1000,0)),J783,"")</f>
        <v>0</v>
      </c>
    </row>
    <row r="784" spans="5:22" outlineLevel="1" x14ac:dyDescent="0.45">
      <c r="E784" s="28"/>
      <c r="F784" s="28" t="str" cm="1">
        <f t="array" ref="F784">IFERROR(TRIM(_xlfn.TEXTSPLIT(_xlfn.XLOOKUP(E784,techniques!$A$2:$A$608,techniques!$B$2:$B$608),":")),"")</f>
        <v/>
      </c>
      <c r="G784" s="28"/>
      <c r="H784" s="28" t="str">
        <f t="shared" si="40"/>
        <v/>
      </c>
      <c r="J784" s="28"/>
      <c r="K784" s="28" t="str" cm="1">
        <f t="array" ref="K784">IFERROR(TRIM(_xlfn.TEXTSPLIT(_xlfn.XLOOKUP(J784,techniques!$A$2:$A$608,techniques!$B$2:$B$608),":")),"")</f>
        <v/>
      </c>
      <c r="L784" s="28"/>
      <c r="M784" s="28" t="str">
        <f t="shared" si="41"/>
        <v/>
      </c>
      <c r="Q784" s="28"/>
      <c r="R784" s="28"/>
      <c r="S784" s="28"/>
      <c r="T784" s="28"/>
      <c r="V784" s="1">
        <f t="shared" si="42"/>
        <v>0</v>
      </c>
    </row>
    <row r="785" spans="5:22" outlineLevel="1" x14ac:dyDescent="0.45">
      <c r="E785" s="28"/>
      <c r="F785" s="28" t="str" cm="1">
        <f t="array" ref="F785">IFERROR(TRIM(_xlfn.TEXTSPLIT(_xlfn.XLOOKUP(E785,techniques!$A$2:$A$608,techniques!$B$2:$B$608),":")),"")</f>
        <v/>
      </c>
      <c r="G785" s="28"/>
      <c r="H785" s="28" t="str">
        <f t="shared" si="40"/>
        <v/>
      </c>
      <c r="J785" s="28"/>
      <c r="K785" s="28" t="str" cm="1">
        <f t="array" ref="K785">IFERROR(TRIM(_xlfn.TEXTSPLIT(_xlfn.XLOOKUP(J785,techniques!$A$2:$A$608,techniques!$B$2:$B$608),":")),"")</f>
        <v/>
      </c>
      <c r="L785" s="28"/>
      <c r="M785" s="28" t="str">
        <f t="shared" si="41"/>
        <v/>
      </c>
      <c r="Q785" s="28"/>
      <c r="R785" s="28"/>
      <c r="S785" s="28"/>
      <c r="T785" s="28"/>
      <c r="V785" s="1">
        <f t="shared" si="42"/>
        <v>0</v>
      </c>
    </row>
    <row r="786" spans="5:22" outlineLevel="1" x14ac:dyDescent="0.45">
      <c r="E786" s="28"/>
      <c r="F786" s="28" t="str" cm="1">
        <f t="array" ref="F786">IFERROR(TRIM(_xlfn.TEXTSPLIT(_xlfn.XLOOKUP(E786,techniques!$A$2:$A$608,techniques!$B$2:$B$608),":")),"")</f>
        <v/>
      </c>
      <c r="G786" s="28"/>
      <c r="H786" s="28" t="str">
        <f t="shared" si="40"/>
        <v/>
      </c>
      <c r="J786" s="28"/>
      <c r="K786" s="28" t="str" cm="1">
        <f t="array" ref="K786">IFERROR(TRIM(_xlfn.TEXTSPLIT(_xlfn.XLOOKUP(J786,techniques!$A$2:$A$608,techniques!$B$2:$B$608),":")),"")</f>
        <v/>
      </c>
      <c r="L786" s="28"/>
      <c r="M786" s="28" t="str">
        <f t="shared" si="41"/>
        <v/>
      </c>
      <c r="Q786" s="28"/>
      <c r="R786" s="28"/>
      <c r="S786" s="28"/>
      <c r="T786" s="28"/>
      <c r="V786" s="1">
        <f t="shared" si="42"/>
        <v>0</v>
      </c>
    </row>
    <row r="787" spans="5:22" outlineLevel="1" x14ac:dyDescent="0.45">
      <c r="E787" s="28"/>
      <c r="F787" s="28" t="str" cm="1">
        <f t="array" ref="F787">IFERROR(TRIM(_xlfn.TEXTSPLIT(_xlfn.XLOOKUP(E787,techniques!$A$2:$A$608,techniques!$B$2:$B$608),":")),"")</f>
        <v/>
      </c>
      <c r="G787" s="28"/>
      <c r="H787" s="28" t="str">
        <f t="shared" si="40"/>
        <v/>
      </c>
      <c r="J787" s="28"/>
      <c r="K787" s="28" t="str" cm="1">
        <f t="array" ref="K787">IFERROR(TRIM(_xlfn.TEXTSPLIT(_xlfn.XLOOKUP(J787,techniques!$A$2:$A$608,techniques!$B$2:$B$608),":")),"")</f>
        <v/>
      </c>
      <c r="L787" s="28"/>
      <c r="M787" s="28" t="str">
        <f t="shared" si="41"/>
        <v/>
      </c>
      <c r="Q787" s="28"/>
      <c r="R787" s="28"/>
      <c r="S787" s="28"/>
      <c r="T787" s="28"/>
      <c r="V787" s="1">
        <f t="shared" si="42"/>
        <v>0</v>
      </c>
    </row>
    <row r="788" spans="5:22" outlineLevel="1" x14ac:dyDescent="0.45">
      <c r="E788" s="28"/>
      <c r="F788" s="28" t="str" cm="1">
        <f t="array" ref="F788">IFERROR(TRIM(_xlfn.TEXTSPLIT(_xlfn.XLOOKUP(E788,techniques!$A$2:$A$608,techniques!$B$2:$B$608),":")),"")</f>
        <v/>
      </c>
      <c r="G788" s="28"/>
      <c r="H788" s="28" t="str">
        <f t="shared" si="40"/>
        <v/>
      </c>
      <c r="J788" s="28"/>
      <c r="K788" s="28" t="str" cm="1">
        <f t="array" ref="K788">IFERROR(TRIM(_xlfn.TEXTSPLIT(_xlfn.XLOOKUP(J788,techniques!$A$2:$A$608,techniques!$B$2:$B$608),":")),"")</f>
        <v/>
      </c>
      <c r="L788" s="28"/>
      <c r="M788" s="28" t="str">
        <f t="shared" si="41"/>
        <v/>
      </c>
      <c r="Q788" s="28"/>
      <c r="R788" s="28"/>
      <c r="S788" s="28"/>
      <c r="T788" s="28"/>
      <c r="V788" s="1">
        <f t="shared" si="42"/>
        <v>0</v>
      </c>
    </row>
    <row r="789" spans="5:22" outlineLevel="1" x14ac:dyDescent="0.45">
      <c r="E789" s="28"/>
      <c r="F789" s="28" t="str" cm="1">
        <f t="array" ref="F789">IFERROR(TRIM(_xlfn.TEXTSPLIT(_xlfn.XLOOKUP(E789,techniques!$A$2:$A$608,techniques!$B$2:$B$608),":")),"")</f>
        <v/>
      </c>
      <c r="G789" s="28"/>
      <c r="H789" s="28" t="str">
        <f t="shared" si="40"/>
        <v/>
      </c>
      <c r="J789" s="28"/>
      <c r="K789" s="28" t="str" cm="1">
        <f t="array" ref="K789">IFERROR(TRIM(_xlfn.TEXTSPLIT(_xlfn.XLOOKUP(J789,techniques!$A$2:$A$608,techniques!$B$2:$B$608),":")),"")</f>
        <v/>
      </c>
      <c r="L789" s="28"/>
      <c r="M789" s="28" t="str">
        <f t="shared" si="41"/>
        <v/>
      </c>
      <c r="Q789" s="28"/>
      <c r="R789" s="28"/>
      <c r="S789" s="28"/>
      <c r="T789" s="28"/>
      <c r="V789" s="1">
        <f t="shared" si="42"/>
        <v>0</v>
      </c>
    </row>
    <row r="790" spans="5:22" outlineLevel="1" x14ac:dyDescent="0.45">
      <c r="E790" s="28"/>
      <c r="F790" s="28" t="str" cm="1">
        <f t="array" ref="F790">IFERROR(TRIM(_xlfn.TEXTSPLIT(_xlfn.XLOOKUP(E790,techniques!$A$2:$A$608,techniques!$B$2:$B$608),":")),"")</f>
        <v/>
      </c>
      <c r="G790" s="28"/>
      <c r="H790" s="28" t="str">
        <f t="shared" si="40"/>
        <v/>
      </c>
      <c r="J790" s="28"/>
      <c r="K790" s="28" t="str" cm="1">
        <f t="array" ref="K790">IFERROR(TRIM(_xlfn.TEXTSPLIT(_xlfn.XLOOKUP(J790,techniques!$A$2:$A$608,techniques!$B$2:$B$608),":")),"")</f>
        <v/>
      </c>
      <c r="L790" s="28"/>
      <c r="M790" s="28" t="str">
        <f t="shared" si="41"/>
        <v/>
      </c>
      <c r="Q790" s="28"/>
      <c r="R790" s="28"/>
      <c r="S790" s="28"/>
      <c r="T790" s="28"/>
      <c r="V790" s="1">
        <f t="shared" si="42"/>
        <v>0</v>
      </c>
    </row>
    <row r="791" spans="5:22" outlineLevel="1" x14ac:dyDescent="0.45">
      <c r="E791" s="28"/>
      <c r="F791" s="28" t="str" cm="1">
        <f t="array" ref="F791">IFERROR(TRIM(_xlfn.TEXTSPLIT(_xlfn.XLOOKUP(E791,techniques!$A$2:$A$608,techniques!$B$2:$B$608),":")),"")</f>
        <v/>
      </c>
      <c r="G791" s="28"/>
      <c r="H791" s="28" t="str">
        <f t="shared" si="40"/>
        <v/>
      </c>
      <c r="J791" s="28"/>
      <c r="K791" s="28" t="str" cm="1">
        <f t="array" ref="K791">IFERROR(TRIM(_xlfn.TEXTSPLIT(_xlfn.XLOOKUP(J791,techniques!$A$2:$A$608,techniques!$B$2:$B$608),":")),"")</f>
        <v/>
      </c>
      <c r="L791" s="28"/>
      <c r="M791" s="28" t="str">
        <f t="shared" si="41"/>
        <v/>
      </c>
      <c r="Q791" s="28"/>
      <c r="R791" s="28"/>
      <c r="S791" s="28"/>
      <c r="T791" s="28"/>
      <c r="V791" s="1">
        <f t="shared" si="42"/>
        <v>0</v>
      </c>
    </row>
    <row r="792" spans="5:22" outlineLevel="1" x14ac:dyDescent="0.45">
      <c r="E792" s="28"/>
      <c r="F792" s="28" t="str" cm="1">
        <f t="array" ref="F792">IFERROR(TRIM(_xlfn.TEXTSPLIT(_xlfn.XLOOKUP(E792,techniques!$A$2:$A$608,techniques!$B$2:$B$608),":")),"")</f>
        <v/>
      </c>
      <c r="G792" s="28"/>
      <c r="H792" s="28" t="str">
        <f t="shared" si="40"/>
        <v/>
      </c>
      <c r="J792" s="28"/>
      <c r="K792" s="28" t="str" cm="1">
        <f t="array" ref="K792">IFERROR(TRIM(_xlfn.TEXTSPLIT(_xlfn.XLOOKUP(J792,techniques!$A$2:$A$608,techniques!$B$2:$B$608),":")),"")</f>
        <v/>
      </c>
      <c r="L792" s="28"/>
      <c r="M792" s="28" t="str">
        <f t="shared" si="41"/>
        <v/>
      </c>
      <c r="Q792" s="28"/>
      <c r="R792" s="28"/>
      <c r="S792" s="28"/>
      <c r="T792" s="28"/>
      <c r="V792" s="1">
        <f t="shared" si="42"/>
        <v>0</v>
      </c>
    </row>
    <row r="793" spans="5:22" outlineLevel="1" x14ac:dyDescent="0.45">
      <c r="E793" s="28"/>
      <c r="F793" s="28" t="str" cm="1">
        <f t="array" ref="F793">IFERROR(TRIM(_xlfn.TEXTSPLIT(_xlfn.XLOOKUP(E793,techniques!$A$2:$A$608,techniques!$B$2:$B$608),":")),"")</f>
        <v/>
      </c>
      <c r="G793" s="28"/>
      <c r="H793" s="28" t="str">
        <f t="shared" si="40"/>
        <v/>
      </c>
      <c r="J793" s="28"/>
      <c r="K793" s="28" t="str" cm="1">
        <f t="array" ref="K793">IFERROR(TRIM(_xlfn.TEXTSPLIT(_xlfn.XLOOKUP(J793,techniques!$A$2:$A$608,techniques!$B$2:$B$608),":")),"")</f>
        <v/>
      </c>
      <c r="L793" s="28"/>
      <c r="M793" s="28" t="str">
        <f t="shared" si="41"/>
        <v/>
      </c>
      <c r="Q793" s="28"/>
      <c r="R793" s="28"/>
      <c r="S793" s="28"/>
      <c r="T793" s="28"/>
      <c r="V793" s="1">
        <f t="shared" si="42"/>
        <v>0</v>
      </c>
    </row>
    <row r="794" spans="5:22" outlineLevel="1" x14ac:dyDescent="0.45">
      <c r="E794" s="28"/>
      <c r="F794" s="28" t="str" cm="1">
        <f t="array" ref="F794">IFERROR(TRIM(_xlfn.TEXTSPLIT(_xlfn.XLOOKUP(E794,techniques!$A$2:$A$608,techniques!$B$2:$B$608),":")),"")</f>
        <v/>
      </c>
      <c r="G794" s="28"/>
      <c r="H794" s="28" t="str">
        <f t="shared" si="40"/>
        <v/>
      </c>
      <c r="J794" s="28"/>
      <c r="K794" s="28" t="str" cm="1">
        <f t="array" ref="K794">IFERROR(TRIM(_xlfn.TEXTSPLIT(_xlfn.XLOOKUP(J794,techniques!$A$2:$A$608,techniques!$B$2:$B$608),":")),"")</f>
        <v/>
      </c>
      <c r="L794" s="28"/>
      <c r="M794" s="28" t="str">
        <f t="shared" si="41"/>
        <v/>
      </c>
      <c r="Q794" s="28"/>
      <c r="R794" s="28"/>
      <c r="S794" s="28"/>
      <c r="T794" s="28"/>
      <c r="V794" s="1">
        <f t="shared" si="42"/>
        <v>0</v>
      </c>
    </row>
    <row r="795" spans="5:22" outlineLevel="1" x14ac:dyDescent="0.45">
      <c r="E795" s="28"/>
      <c r="F795" s="28" t="str" cm="1">
        <f t="array" ref="F795">IFERROR(TRIM(_xlfn.TEXTSPLIT(_xlfn.XLOOKUP(E795,techniques!$A$2:$A$608,techniques!$B$2:$B$608),":")),"")</f>
        <v/>
      </c>
      <c r="G795" s="28"/>
      <c r="H795" s="28" t="str">
        <f t="shared" si="40"/>
        <v/>
      </c>
      <c r="J795" s="28"/>
      <c r="K795" s="28" t="str" cm="1">
        <f t="array" ref="K795">IFERROR(TRIM(_xlfn.TEXTSPLIT(_xlfn.XLOOKUP(J795,techniques!$A$2:$A$608,techniques!$B$2:$B$608),":")),"")</f>
        <v/>
      </c>
      <c r="L795" s="28"/>
      <c r="M795" s="28" t="str">
        <f t="shared" si="41"/>
        <v/>
      </c>
      <c r="Q795" s="28"/>
      <c r="R795" s="28"/>
      <c r="S795" s="28"/>
      <c r="T795" s="28"/>
      <c r="V795" s="1">
        <f t="shared" si="42"/>
        <v>0</v>
      </c>
    </row>
    <row r="796" spans="5:22" outlineLevel="1" x14ac:dyDescent="0.45">
      <c r="E796" s="28"/>
      <c r="F796" s="28" t="str" cm="1">
        <f t="array" ref="F796">IFERROR(TRIM(_xlfn.TEXTSPLIT(_xlfn.XLOOKUP(E796,techniques!$A$2:$A$608,techniques!$B$2:$B$608),":")),"")</f>
        <v/>
      </c>
      <c r="G796" s="28"/>
      <c r="H796" s="28" t="str">
        <f t="shared" si="40"/>
        <v/>
      </c>
      <c r="J796" s="28"/>
      <c r="K796" s="28" t="str" cm="1">
        <f t="array" ref="K796">IFERROR(TRIM(_xlfn.TEXTSPLIT(_xlfn.XLOOKUP(J796,techniques!$A$2:$A$608,techniques!$B$2:$B$608),":")),"")</f>
        <v/>
      </c>
      <c r="L796" s="28"/>
      <c r="M796" s="28" t="str">
        <f t="shared" si="41"/>
        <v/>
      </c>
      <c r="Q796" s="28"/>
      <c r="R796" s="28"/>
      <c r="S796" s="28"/>
      <c r="T796" s="28"/>
      <c r="V796" s="1">
        <f t="shared" si="42"/>
        <v>0</v>
      </c>
    </row>
    <row r="797" spans="5:22" outlineLevel="1" x14ac:dyDescent="0.45">
      <c r="E797" s="28"/>
      <c r="F797" s="28" t="str" cm="1">
        <f t="array" ref="F797">IFERROR(TRIM(_xlfn.TEXTSPLIT(_xlfn.XLOOKUP(E797,techniques!$A$2:$A$608,techniques!$B$2:$B$608),":")),"")</f>
        <v/>
      </c>
      <c r="G797" s="28"/>
      <c r="H797" s="28" t="str">
        <f t="shared" si="40"/>
        <v/>
      </c>
      <c r="J797" s="28"/>
      <c r="K797" s="28" t="str" cm="1">
        <f t="array" ref="K797">IFERROR(TRIM(_xlfn.TEXTSPLIT(_xlfn.XLOOKUP(J797,techniques!$A$2:$A$608,techniques!$B$2:$B$608),":")),"")</f>
        <v/>
      </c>
      <c r="L797" s="28"/>
      <c r="M797" s="28" t="str">
        <f t="shared" si="41"/>
        <v/>
      </c>
      <c r="Q797" s="28"/>
      <c r="R797" s="28"/>
      <c r="S797" s="28"/>
      <c r="T797" s="28"/>
      <c r="V797" s="1">
        <f t="shared" si="42"/>
        <v>0</v>
      </c>
    </row>
    <row r="798" spans="5:22" outlineLevel="1" x14ac:dyDescent="0.45">
      <c r="E798" s="28"/>
      <c r="F798" s="28" t="str" cm="1">
        <f t="array" ref="F798">IFERROR(TRIM(_xlfn.TEXTSPLIT(_xlfn.XLOOKUP(E798,techniques!$A$2:$A$608,techniques!$B$2:$B$608),":")),"")</f>
        <v/>
      </c>
      <c r="G798" s="28"/>
      <c r="H798" s="28" t="str">
        <f t="shared" si="40"/>
        <v/>
      </c>
      <c r="J798" s="28"/>
      <c r="K798" s="28" t="str" cm="1">
        <f t="array" ref="K798">IFERROR(TRIM(_xlfn.TEXTSPLIT(_xlfn.XLOOKUP(J798,techniques!$A$2:$A$608,techniques!$B$2:$B$608),":")),"")</f>
        <v/>
      </c>
      <c r="L798" s="28"/>
      <c r="M798" s="28" t="str">
        <f t="shared" si="41"/>
        <v/>
      </c>
      <c r="Q798" s="28"/>
      <c r="R798" s="28"/>
      <c r="S798" s="28"/>
      <c r="T798" s="28"/>
      <c r="V798" s="1">
        <f t="shared" si="42"/>
        <v>0</v>
      </c>
    </row>
    <row r="799" spans="5:22" outlineLevel="1" x14ac:dyDescent="0.45">
      <c r="E799" s="28"/>
      <c r="F799" s="28" t="str" cm="1">
        <f t="array" ref="F799">IFERROR(TRIM(_xlfn.TEXTSPLIT(_xlfn.XLOOKUP(E799,techniques!$A$2:$A$608,techniques!$B$2:$B$608),":")),"")</f>
        <v/>
      </c>
      <c r="G799" s="28"/>
      <c r="H799" s="28" t="str">
        <f t="shared" si="40"/>
        <v/>
      </c>
      <c r="J799" s="28"/>
      <c r="K799" s="28" t="str" cm="1">
        <f t="array" ref="K799">IFERROR(TRIM(_xlfn.TEXTSPLIT(_xlfn.XLOOKUP(J799,techniques!$A$2:$A$608,techniques!$B$2:$B$608),":")),"")</f>
        <v/>
      </c>
      <c r="L799" s="28"/>
      <c r="M799" s="28" t="str">
        <f t="shared" si="41"/>
        <v/>
      </c>
      <c r="Q799" s="28"/>
      <c r="R799" s="28"/>
      <c r="S799" s="28"/>
      <c r="T799" s="28"/>
      <c r="V799" s="1">
        <f t="shared" si="42"/>
        <v>0</v>
      </c>
    </row>
    <row r="800" spans="5:22" outlineLevel="1" x14ac:dyDescent="0.45">
      <c r="E800" s="28"/>
      <c r="F800" s="28" t="str" cm="1">
        <f t="array" ref="F800">IFERROR(TRIM(_xlfn.TEXTSPLIT(_xlfn.XLOOKUP(E800,techniques!$A$2:$A$608,techniques!$B$2:$B$608),":")),"")</f>
        <v/>
      </c>
      <c r="G800" s="28"/>
      <c r="H800" s="28" t="str">
        <f t="shared" si="40"/>
        <v/>
      </c>
      <c r="J800" s="28"/>
      <c r="K800" s="28" t="str" cm="1">
        <f t="array" ref="K800">IFERROR(TRIM(_xlfn.TEXTSPLIT(_xlfn.XLOOKUP(J800,techniques!$A$2:$A$608,techniques!$B$2:$B$608),":")),"")</f>
        <v/>
      </c>
      <c r="L800" s="28"/>
      <c r="M800" s="28" t="str">
        <f t="shared" si="41"/>
        <v/>
      </c>
      <c r="Q800" s="28"/>
      <c r="R800" s="28"/>
      <c r="S800" s="28"/>
      <c r="T800" s="28"/>
      <c r="V800" s="1">
        <f t="shared" si="42"/>
        <v>0</v>
      </c>
    </row>
    <row r="801" spans="5:22" outlineLevel="1" x14ac:dyDescent="0.45">
      <c r="E801" s="28"/>
      <c r="F801" s="28" t="str" cm="1">
        <f t="array" ref="F801">IFERROR(TRIM(_xlfn.TEXTSPLIT(_xlfn.XLOOKUP(E801,techniques!$A$2:$A$608,techniques!$B$2:$B$608),":")),"")</f>
        <v/>
      </c>
      <c r="G801" s="28"/>
      <c r="H801" s="28" t="str">
        <f t="shared" si="40"/>
        <v/>
      </c>
      <c r="J801" s="28"/>
      <c r="K801" s="28" t="str" cm="1">
        <f t="array" ref="K801">IFERROR(TRIM(_xlfn.TEXTSPLIT(_xlfn.XLOOKUP(J801,techniques!$A$2:$A$608,techniques!$B$2:$B$608),":")),"")</f>
        <v/>
      </c>
      <c r="L801" s="28"/>
      <c r="M801" s="28" t="str">
        <f t="shared" si="41"/>
        <v/>
      </c>
      <c r="Q801" s="28"/>
      <c r="R801" s="28"/>
      <c r="S801" s="28"/>
      <c r="T801" s="28"/>
      <c r="V801" s="1">
        <f t="shared" si="42"/>
        <v>0</v>
      </c>
    </row>
    <row r="802" spans="5:22" outlineLevel="1" x14ac:dyDescent="0.45">
      <c r="E802" s="28"/>
      <c r="F802" s="28" t="str" cm="1">
        <f t="array" ref="F802">IFERROR(TRIM(_xlfn.TEXTSPLIT(_xlfn.XLOOKUP(E802,techniques!$A$2:$A$608,techniques!$B$2:$B$608),":")),"")</f>
        <v/>
      </c>
      <c r="G802" s="28"/>
      <c r="H802" s="28" t="str">
        <f t="shared" si="40"/>
        <v/>
      </c>
      <c r="J802" s="28"/>
      <c r="K802" s="28" t="str" cm="1">
        <f t="array" ref="K802">IFERROR(TRIM(_xlfn.TEXTSPLIT(_xlfn.XLOOKUP(J802,techniques!$A$2:$A$608,techniques!$B$2:$B$608),":")),"")</f>
        <v/>
      </c>
      <c r="L802" s="28"/>
      <c r="M802" s="28" t="str">
        <f t="shared" si="41"/>
        <v/>
      </c>
      <c r="Q802" s="28"/>
      <c r="R802" s="28"/>
      <c r="S802" s="28"/>
      <c r="T802" s="28"/>
      <c r="V802" s="1">
        <f t="shared" si="42"/>
        <v>0</v>
      </c>
    </row>
    <row r="803" spans="5:22" outlineLevel="1" x14ac:dyDescent="0.45">
      <c r="E803" s="28"/>
      <c r="F803" s="28" t="str" cm="1">
        <f t="array" ref="F803">IFERROR(TRIM(_xlfn.TEXTSPLIT(_xlfn.XLOOKUP(E803,techniques!$A$2:$A$608,techniques!$B$2:$B$608),":")),"")</f>
        <v/>
      </c>
      <c r="G803" s="28"/>
      <c r="H803" s="28" t="str">
        <f t="shared" si="40"/>
        <v/>
      </c>
      <c r="J803" s="28"/>
      <c r="K803" s="28" t="str" cm="1">
        <f t="array" ref="K803">IFERROR(TRIM(_xlfn.TEXTSPLIT(_xlfn.XLOOKUP(J803,techniques!$A$2:$A$608,techniques!$B$2:$B$608),":")),"")</f>
        <v/>
      </c>
      <c r="L803" s="28"/>
      <c r="M803" s="28" t="str">
        <f t="shared" si="41"/>
        <v/>
      </c>
      <c r="Q803" s="28"/>
      <c r="R803" s="28"/>
      <c r="S803" s="28"/>
      <c r="T803" s="28"/>
      <c r="V803" s="1">
        <f t="shared" si="42"/>
        <v>0</v>
      </c>
    </row>
    <row r="804" spans="5:22" outlineLevel="1" x14ac:dyDescent="0.45">
      <c r="E804" s="28"/>
      <c r="F804" s="28" t="str" cm="1">
        <f t="array" ref="F804">IFERROR(TRIM(_xlfn.TEXTSPLIT(_xlfn.XLOOKUP(E804,techniques!$A$2:$A$608,techniques!$B$2:$B$608),":")),"")</f>
        <v/>
      </c>
      <c r="G804" s="28"/>
      <c r="H804" s="28" t="str">
        <f t="shared" si="40"/>
        <v/>
      </c>
      <c r="J804" s="28"/>
      <c r="K804" s="28" t="str" cm="1">
        <f t="array" ref="K804">IFERROR(TRIM(_xlfn.TEXTSPLIT(_xlfn.XLOOKUP(J804,techniques!$A$2:$A$608,techniques!$B$2:$B$608),":")),"")</f>
        <v/>
      </c>
      <c r="L804" s="28"/>
      <c r="M804" s="28" t="str">
        <f t="shared" si="41"/>
        <v/>
      </c>
      <c r="Q804" s="28"/>
      <c r="R804" s="28"/>
      <c r="S804" s="28"/>
      <c r="T804" s="28"/>
      <c r="V804" s="1">
        <f t="shared" si="42"/>
        <v>0</v>
      </c>
    </row>
    <row r="805" spans="5:22" outlineLevel="1" x14ac:dyDescent="0.45">
      <c r="E805" s="28"/>
      <c r="F805" s="28" t="str" cm="1">
        <f t="array" ref="F805">IFERROR(TRIM(_xlfn.TEXTSPLIT(_xlfn.XLOOKUP(E805,techniques!$A$2:$A$608,techniques!$B$2:$B$608),":")),"")</f>
        <v/>
      </c>
      <c r="G805" s="28"/>
      <c r="H805" s="28" t="str">
        <f t="shared" si="40"/>
        <v/>
      </c>
      <c r="J805" s="28"/>
      <c r="K805" s="28" t="str" cm="1">
        <f t="array" ref="K805">IFERROR(TRIM(_xlfn.TEXTSPLIT(_xlfn.XLOOKUP(J805,techniques!$A$2:$A$608,techniques!$B$2:$B$608),":")),"")</f>
        <v/>
      </c>
      <c r="L805" s="28"/>
      <c r="M805" s="28" t="str">
        <f t="shared" si="41"/>
        <v/>
      </c>
      <c r="Q805" s="28"/>
      <c r="R805" s="28"/>
      <c r="S805" s="28"/>
      <c r="T805" s="28"/>
      <c r="V805" s="1">
        <f t="shared" si="42"/>
        <v>0</v>
      </c>
    </row>
    <row r="806" spans="5:22" outlineLevel="1" x14ac:dyDescent="0.45">
      <c r="E806" s="28"/>
      <c r="F806" s="28" t="str" cm="1">
        <f t="array" ref="F806">IFERROR(TRIM(_xlfn.TEXTSPLIT(_xlfn.XLOOKUP(E806,techniques!$A$2:$A$608,techniques!$B$2:$B$608),":")),"")</f>
        <v/>
      </c>
      <c r="G806" s="28"/>
      <c r="H806" s="28" t="str">
        <f t="shared" si="40"/>
        <v/>
      </c>
      <c r="J806" s="28"/>
      <c r="K806" s="28" t="str" cm="1">
        <f t="array" ref="K806">IFERROR(TRIM(_xlfn.TEXTSPLIT(_xlfn.XLOOKUP(J806,techniques!$A$2:$A$608,techniques!$B$2:$B$608),":")),"")</f>
        <v/>
      </c>
      <c r="L806" s="28"/>
      <c r="M806" s="28" t="str">
        <f t="shared" si="41"/>
        <v/>
      </c>
      <c r="Q806" s="28"/>
      <c r="R806" s="28"/>
      <c r="S806" s="28"/>
      <c r="T806" s="28"/>
      <c r="V806" s="1">
        <f t="shared" si="42"/>
        <v>0</v>
      </c>
    </row>
    <row r="807" spans="5:22" outlineLevel="1" x14ac:dyDescent="0.45">
      <c r="E807" s="28"/>
      <c r="F807" s="28" t="str" cm="1">
        <f t="array" ref="F807">IFERROR(TRIM(_xlfn.TEXTSPLIT(_xlfn.XLOOKUP(E807,techniques!$A$2:$A$608,techniques!$B$2:$B$608),":")),"")</f>
        <v/>
      </c>
      <c r="G807" s="28"/>
      <c r="H807" s="28" t="str">
        <f t="shared" si="40"/>
        <v/>
      </c>
      <c r="J807" s="28"/>
      <c r="K807" s="28" t="str" cm="1">
        <f t="array" ref="K807">IFERROR(TRIM(_xlfn.TEXTSPLIT(_xlfn.XLOOKUP(J807,techniques!$A$2:$A$608,techniques!$B$2:$B$608),":")),"")</f>
        <v/>
      </c>
      <c r="L807" s="28"/>
      <c r="M807" s="28" t="str">
        <f t="shared" si="41"/>
        <v/>
      </c>
      <c r="Q807" s="28"/>
      <c r="R807" s="28"/>
      <c r="S807" s="28"/>
      <c r="T807" s="28"/>
      <c r="V807" s="1">
        <f t="shared" si="42"/>
        <v>0</v>
      </c>
    </row>
    <row r="808" spans="5:22" outlineLevel="1" x14ac:dyDescent="0.45">
      <c r="E808" s="28"/>
      <c r="F808" s="28" t="str" cm="1">
        <f t="array" ref="F808">IFERROR(TRIM(_xlfn.TEXTSPLIT(_xlfn.XLOOKUP(E808,techniques!$A$2:$A$608,techniques!$B$2:$B$608),":")),"")</f>
        <v/>
      </c>
      <c r="G808" s="28"/>
      <c r="H808" s="28" t="str">
        <f t="shared" si="40"/>
        <v/>
      </c>
      <c r="J808" s="28"/>
      <c r="K808" s="28" t="str" cm="1">
        <f t="array" ref="K808">IFERROR(TRIM(_xlfn.TEXTSPLIT(_xlfn.XLOOKUP(J808,techniques!$A$2:$A$608,techniques!$B$2:$B$608),":")),"")</f>
        <v/>
      </c>
      <c r="L808" s="28"/>
      <c r="M808" s="28" t="str">
        <f t="shared" si="41"/>
        <v/>
      </c>
      <c r="Q808" s="28"/>
      <c r="R808" s="28"/>
      <c r="S808" s="28"/>
      <c r="T808" s="28"/>
      <c r="V808" s="1">
        <f t="shared" si="42"/>
        <v>0</v>
      </c>
    </row>
    <row r="809" spans="5:22" outlineLevel="1" x14ac:dyDescent="0.45">
      <c r="E809" s="28"/>
      <c r="F809" s="28" t="str" cm="1">
        <f t="array" ref="F809">IFERROR(TRIM(_xlfn.TEXTSPLIT(_xlfn.XLOOKUP(E809,techniques!$A$2:$A$608,techniques!$B$2:$B$608),":")),"")</f>
        <v/>
      </c>
      <c r="G809" s="28"/>
      <c r="H809" s="28" t="str">
        <f t="shared" si="40"/>
        <v/>
      </c>
      <c r="J809" s="28"/>
      <c r="K809" s="28" t="str" cm="1">
        <f t="array" ref="K809">IFERROR(TRIM(_xlfn.TEXTSPLIT(_xlfn.XLOOKUP(J809,techniques!$A$2:$A$608,techniques!$B$2:$B$608),":")),"")</f>
        <v/>
      </c>
      <c r="L809" s="28"/>
      <c r="M809" s="28" t="str">
        <f t="shared" si="41"/>
        <v/>
      </c>
      <c r="Q809" s="28"/>
      <c r="R809" s="28"/>
      <c r="S809" s="28"/>
      <c r="T809" s="28"/>
      <c r="V809" s="1">
        <f t="shared" si="42"/>
        <v>0</v>
      </c>
    </row>
    <row r="810" spans="5:22" outlineLevel="1" x14ac:dyDescent="0.45">
      <c r="E810" s="28"/>
      <c r="F810" s="28" t="str" cm="1">
        <f t="array" ref="F810">IFERROR(TRIM(_xlfn.TEXTSPLIT(_xlfn.XLOOKUP(E810,techniques!$A$2:$A$608,techniques!$B$2:$B$608),":")),"")</f>
        <v/>
      </c>
      <c r="G810" s="28"/>
      <c r="H810" s="28" t="str">
        <f t="shared" si="40"/>
        <v/>
      </c>
      <c r="J810" s="28"/>
      <c r="K810" s="28" t="str" cm="1">
        <f t="array" ref="K810">IFERROR(TRIM(_xlfn.TEXTSPLIT(_xlfn.XLOOKUP(J810,techniques!$A$2:$A$608,techniques!$B$2:$B$608),":")),"")</f>
        <v/>
      </c>
      <c r="L810" s="28"/>
      <c r="M810" s="28" t="str">
        <f t="shared" si="41"/>
        <v/>
      </c>
      <c r="Q810" s="28"/>
      <c r="R810" s="28"/>
      <c r="S810" s="28"/>
      <c r="T810" s="28"/>
      <c r="V810" s="1">
        <f t="shared" si="42"/>
        <v>0</v>
      </c>
    </row>
    <row r="811" spans="5:22" outlineLevel="1" x14ac:dyDescent="0.45">
      <c r="E811" s="28"/>
      <c r="F811" s="28" t="str" cm="1">
        <f t="array" ref="F811">IFERROR(TRIM(_xlfn.TEXTSPLIT(_xlfn.XLOOKUP(E811,techniques!$A$2:$A$608,techniques!$B$2:$B$608),":")),"")</f>
        <v/>
      </c>
      <c r="G811" s="28"/>
      <c r="H811" s="28" t="str">
        <f t="shared" si="40"/>
        <v/>
      </c>
      <c r="J811" s="28"/>
      <c r="K811" s="28" t="str" cm="1">
        <f t="array" ref="K811">IFERROR(TRIM(_xlfn.TEXTSPLIT(_xlfn.XLOOKUP(J811,techniques!$A$2:$A$608,techniques!$B$2:$B$608),":")),"")</f>
        <v/>
      </c>
      <c r="L811" s="28"/>
      <c r="M811" s="28" t="str">
        <f t="shared" si="41"/>
        <v/>
      </c>
      <c r="Q811" s="28"/>
      <c r="R811" s="28"/>
      <c r="S811" s="28"/>
      <c r="T811" s="28"/>
      <c r="V811" s="1">
        <f t="shared" si="42"/>
        <v>0</v>
      </c>
    </row>
    <row r="812" spans="5:22" outlineLevel="1" x14ac:dyDescent="0.45">
      <c r="E812" s="28"/>
      <c r="F812" s="28" t="str" cm="1">
        <f t="array" ref="F812">IFERROR(TRIM(_xlfn.TEXTSPLIT(_xlfn.XLOOKUP(E812,techniques!$A$2:$A$608,techniques!$B$2:$B$608),":")),"")</f>
        <v/>
      </c>
      <c r="G812" s="28"/>
      <c r="H812" s="28" t="str">
        <f t="shared" si="40"/>
        <v/>
      </c>
      <c r="J812" s="28"/>
      <c r="K812" s="28" t="str" cm="1">
        <f t="array" ref="K812">IFERROR(TRIM(_xlfn.TEXTSPLIT(_xlfn.XLOOKUP(J812,techniques!$A$2:$A$608,techniques!$B$2:$B$608),":")),"")</f>
        <v/>
      </c>
      <c r="L812" s="28"/>
      <c r="M812" s="28" t="str">
        <f t="shared" si="41"/>
        <v/>
      </c>
      <c r="Q812" s="28"/>
      <c r="R812" s="28"/>
      <c r="S812" s="28"/>
      <c r="T812" s="28"/>
      <c r="V812" s="1">
        <f t="shared" si="42"/>
        <v>0</v>
      </c>
    </row>
    <row r="813" spans="5:22" outlineLevel="1" x14ac:dyDescent="0.45">
      <c r="E813" s="28"/>
      <c r="F813" s="28" t="str" cm="1">
        <f t="array" ref="F813">IFERROR(TRIM(_xlfn.TEXTSPLIT(_xlfn.XLOOKUP(E813,techniques!$A$2:$A$608,techniques!$B$2:$B$608),":")),"")</f>
        <v/>
      </c>
      <c r="G813" s="28"/>
      <c r="H813" s="28" t="str">
        <f t="shared" si="40"/>
        <v/>
      </c>
      <c r="J813" s="28"/>
      <c r="K813" s="28" t="str" cm="1">
        <f t="array" ref="K813">IFERROR(TRIM(_xlfn.TEXTSPLIT(_xlfn.XLOOKUP(J813,techniques!$A$2:$A$608,techniques!$B$2:$B$608),":")),"")</f>
        <v/>
      </c>
      <c r="L813" s="28"/>
      <c r="M813" s="28" t="str">
        <f t="shared" si="41"/>
        <v/>
      </c>
      <c r="Q813" s="28"/>
      <c r="R813" s="28"/>
      <c r="S813" s="28"/>
      <c r="T813" s="28"/>
      <c r="V813" s="1">
        <f t="shared" si="42"/>
        <v>0</v>
      </c>
    </row>
    <row r="814" spans="5:22" outlineLevel="1" x14ac:dyDescent="0.45">
      <c r="E814" s="28"/>
      <c r="F814" s="28" t="str" cm="1">
        <f t="array" ref="F814">IFERROR(TRIM(_xlfn.TEXTSPLIT(_xlfn.XLOOKUP(E814,techniques!$A$2:$A$608,techniques!$B$2:$B$608),":")),"")</f>
        <v/>
      </c>
      <c r="G814" s="28"/>
      <c r="H814" s="28" t="str">
        <f t="shared" si="40"/>
        <v/>
      </c>
      <c r="J814" s="28"/>
      <c r="K814" s="28" t="str" cm="1">
        <f t="array" ref="K814">IFERROR(TRIM(_xlfn.TEXTSPLIT(_xlfn.XLOOKUP(J814,techniques!$A$2:$A$608,techniques!$B$2:$B$608),":")),"")</f>
        <v/>
      </c>
      <c r="L814" s="28"/>
      <c r="M814" s="28" t="str">
        <f t="shared" si="41"/>
        <v/>
      </c>
      <c r="Q814" s="28"/>
      <c r="R814" s="28"/>
      <c r="S814" s="28"/>
      <c r="T814" s="28"/>
      <c r="V814" s="1">
        <f t="shared" si="42"/>
        <v>0</v>
      </c>
    </row>
    <row r="815" spans="5:22" outlineLevel="1" x14ac:dyDescent="0.45">
      <c r="E815" s="28"/>
      <c r="F815" s="28" t="str" cm="1">
        <f t="array" ref="F815">IFERROR(TRIM(_xlfn.TEXTSPLIT(_xlfn.XLOOKUP(E815,techniques!$A$2:$A$608,techniques!$B$2:$B$608),":")),"")</f>
        <v/>
      </c>
      <c r="G815" s="28"/>
      <c r="H815" s="28" t="str">
        <f t="shared" si="40"/>
        <v/>
      </c>
      <c r="J815" s="28"/>
      <c r="K815" s="28" t="str" cm="1">
        <f t="array" ref="K815">IFERROR(TRIM(_xlfn.TEXTSPLIT(_xlfn.XLOOKUP(J815,techniques!$A$2:$A$608,techniques!$B$2:$B$608),":")),"")</f>
        <v/>
      </c>
      <c r="L815" s="28"/>
      <c r="M815" s="28" t="str">
        <f t="shared" si="41"/>
        <v/>
      </c>
      <c r="Q815" s="28"/>
      <c r="R815" s="28"/>
      <c r="S815" s="28"/>
      <c r="T815" s="28"/>
      <c r="V815" s="1">
        <f t="shared" si="42"/>
        <v>0</v>
      </c>
    </row>
    <row r="816" spans="5:22" outlineLevel="1" x14ac:dyDescent="0.45">
      <c r="E816" s="28"/>
      <c r="F816" s="28" t="str" cm="1">
        <f t="array" ref="F816">IFERROR(TRIM(_xlfn.TEXTSPLIT(_xlfn.XLOOKUP(E816,techniques!$A$2:$A$608,techniques!$B$2:$B$608),":")),"")</f>
        <v/>
      </c>
      <c r="G816" s="28"/>
      <c r="H816" s="28" t="str">
        <f t="shared" si="40"/>
        <v/>
      </c>
      <c r="J816" s="28"/>
      <c r="K816" s="28" t="str" cm="1">
        <f t="array" ref="K816">IFERROR(TRIM(_xlfn.TEXTSPLIT(_xlfn.XLOOKUP(J816,techniques!$A$2:$A$608,techniques!$B$2:$B$608),":")),"")</f>
        <v/>
      </c>
      <c r="L816" s="28"/>
      <c r="M816" s="28" t="str">
        <f t="shared" si="41"/>
        <v/>
      </c>
      <c r="Q816" s="28"/>
      <c r="R816" s="28"/>
      <c r="S816" s="28"/>
      <c r="T816" s="28"/>
      <c r="V816" s="1">
        <f t="shared" si="42"/>
        <v>0</v>
      </c>
    </row>
    <row r="817" spans="5:22" outlineLevel="1" x14ac:dyDescent="0.45">
      <c r="E817" s="28"/>
      <c r="F817" s="28" t="str" cm="1">
        <f t="array" ref="F817">IFERROR(TRIM(_xlfn.TEXTSPLIT(_xlfn.XLOOKUP(E817,techniques!$A$2:$A$608,techniques!$B$2:$B$608),":")),"")</f>
        <v/>
      </c>
      <c r="G817" s="28"/>
      <c r="H817" s="28" t="str">
        <f t="shared" si="40"/>
        <v/>
      </c>
      <c r="J817" s="28"/>
      <c r="K817" s="28" t="str" cm="1">
        <f t="array" ref="K817">IFERROR(TRIM(_xlfn.TEXTSPLIT(_xlfn.XLOOKUP(J817,techniques!$A$2:$A$608,techniques!$B$2:$B$608),":")),"")</f>
        <v/>
      </c>
      <c r="L817" s="28"/>
      <c r="M817" s="28" t="str">
        <f t="shared" si="41"/>
        <v/>
      </c>
      <c r="Q817" s="28"/>
      <c r="R817" s="28"/>
      <c r="S817" s="28"/>
      <c r="T817" s="28"/>
      <c r="V817" s="1">
        <f t="shared" si="42"/>
        <v>0</v>
      </c>
    </row>
    <row r="818" spans="5:22" outlineLevel="1" x14ac:dyDescent="0.45">
      <c r="E818" s="28"/>
      <c r="F818" s="28" t="str" cm="1">
        <f t="array" ref="F818">IFERROR(TRIM(_xlfn.TEXTSPLIT(_xlfn.XLOOKUP(E818,techniques!$A$2:$A$608,techniques!$B$2:$B$608),":")),"")</f>
        <v/>
      </c>
      <c r="G818" s="28"/>
      <c r="H818" s="28" t="str">
        <f t="shared" si="40"/>
        <v/>
      </c>
      <c r="J818" s="28"/>
      <c r="K818" s="28" t="str" cm="1">
        <f t="array" ref="K818">IFERROR(TRIM(_xlfn.TEXTSPLIT(_xlfn.XLOOKUP(J818,techniques!$A$2:$A$608,techniques!$B$2:$B$608),":")),"")</f>
        <v/>
      </c>
      <c r="L818" s="28"/>
      <c r="M818" s="28" t="str">
        <f t="shared" si="41"/>
        <v/>
      </c>
      <c r="Q818" s="28"/>
      <c r="R818" s="28"/>
      <c r="S818" s="28"/>
      <c r="T818" s="28"/>
      <c r="V818" s="1">
        <f t="shared" si="42"/>
        <v>0</v>
      </c>
    </row>
    <row r="819" spans="5:22" outlineLevel="1" x14ac:dyDescent="0.45">
      <c r="E819" s="28"/>
      <c r="F819" s="28" t="str" cm="1">
        <f t="array" ref="F819">IFERROR(TRIM(_xlfn.TEXTSPLIT(_xlfn.XLOOKUP(E819,techniques!$A$2:$A$608,techniques!$B$2:$B$608),":")),"")</f>
        <v/>
      </c>
      <c r="G819" s="28"/>
      <c r="H819" s="28" t="str">
        <f t="shared" si="40"/>
        <v/>
      </c>
      <c r="J819" s="28"/>
      <c r="K819" s="28" t="str" cm="1">
        <f t="array" ref="K819">IFERROR(TRIM(_xlfn.TEXTSPLIT(_xlfn.XLOOKUP(J819,techniques!$A$2:$A$608,techniques!$B$2:$B$608),":")),"")</f>
        <v/>
      </c>
      <c r="L819" s="28"/>
      <c r="M819" s="28" t="str">
        <f t="shared" si="41"/>
        <v/>
      </c>
      <c r="Q819" s="28"/>
      <c r="R819" s="28"/>
      <c r="S819" s="28"/>
      <c r="T819" s="28"/>
      <c r="V819" s="1">
        <f t="shared" si="42"/>
        <v>0</v>
      </c>
    </row>
    <row r="820" spans="5:22" outlineLevel="1" x14ac:dyDescent="0.45">
      <c r="E820" s="28"/>
      <c r="F820" s="28" t="str" cm="1">
        <f t="array" ref="F820">IFERROR(TRIM(_xlfn.TEXTSPLIT(_xlfn.XLOOKUP(E820,techniques!$A$2:$A$608,techniques!$B$2:$B$608),":")),"")</f>
        <v/>
      </c>
      <c r="G820" s="28"/>
      <c r="H820" s="28" t="str">
        <f t="shared" si="40"/>
        <v/>
      </c>
      <c r="J820" s="28"/>
      <c r="K820" s="28" t="str" cm="1">
        <f t="array" ref="K820">IFERROR(TRIM(_xlfn.TEXTSPLIT(_xlfn.XLOOKUP(J820,techniques!$A$2:$A$608,techniques!$B$2:$B$608),":")),"")</f>
        <v/>
      </c>
      <c r="L820" s="28"/>
      <c r="M820" s="28" t="str">
        <f t="shared" si="41"/>
        <v/>
      </c>
      <c r="Q820" s="28"/>
      <c r="R820" s="28"/>
      <c r="S820" s="28"/>
      <c r="T820" s="28"/>
      <c r="V820" s="1">
        <f t="shared" si="42"/>
        <v>0</v>
      </c>
    </row>
    <row r="821" spans="5:22" outlineLevel="1" x14ac:dyDescent="0.45">
      <c r="E821" s="28"/>
      <c r="F821" s="28" t="str" cm="1">
        <f t="array" ref="F821">IFERROR(TRIM(_xlfn.TEXTSPLIT(_xlfn.XLOOKUP(E821,techniques!$A$2:$A$608,techniques!$B$2:$B$608),":")),"")</f>
        <v/>
      </c>
      <c r="G821" s="28"/>
      <c r="H821" s="28" t="str">
        <f t="shared" si="40"/>
        <v/>
      </c>
      <c r="J821" s="28"/>
      <c r="K821" s="28" t="str" cm="1">
        <f t="array" ref="K821">IFERROR(TRIM(_xlfn.TEXTSPLIT(_xlfn.XLOOKUP(J821,techniques!$A$2:$A$608,techniques!$B$2:$B$608),":")),"")</f>
        <v/>
      </c>
      <c r="L821" s="28"/>
      <c r="M821" s="28" t="str">
        <f t="shared" si="41"/>
        <v/>
      </c>
      <c r="Q821" s="28"/>
      <c r="R821" s="28"/>
      <c r="S821" s="28"/>
      <c r="T821" s="28"/>
      <c r="V821" s="1">
        <f t="shared" si="42"/>
        <v>0</v>
      </c>
    </row>
    <row r="822" spans="5:22" outlineLevel="1" x14ac:dyDescent="0.45">
      <c r="E822" s="28"/>
      <c r="F822" s="28" t="str" cm="1">
        <f t="array" ref="F822">IFERROR(TRIM(_xlfn.TEXTSPLIT(_xlfn.XLOOKUP(E822,techniques!$A$2:$A$608,techniques!$B$2:$B$608),":")),"")</f>
        <v/>
      </c>
      <c r="G822" s="28"/>
      <c r="H822" s="28" t="str">
        <f t="shared" si="40"/>
        <v/>
      </c>
      <c r="J822" s="28"/>
      <c r="K822" s="28" t="str" cm="1">
        <f t="array" ref="K822">IFERROR(TRIM(_xlfn.TEXTSPLIT(_xlfn.XLOOKUP(J822,techniques!$A$2:$A$608,techniques!$B$2:$B$608),":")),"")</f>
        <v/>
      </c>
      <c r="L822" s="28"/>
      <c r="M822" s="28" t="str">
        <f t="shared" si="41"/>
        <v/>
      </c>
      <c r="Q822" s="28"/>
      <c r="R822" s="28"/>
      <c r="S822" s="28"/>
      <c r="T822" s="28"/>
      <c r="V822" s="1">
        <f t="shared" si="42"/>
        <v>0</v>
      </c>
    </row>
    <row r="823" spans="5:22" outlineLevel="1" x14ac:dyDescent="0.45">
      <c r="E823" s="28"/>
      <c r="F823" s="28" t="str" cm="1">
        <f t="array" ref="F823">IFERROR(TRIM(_xlfn.TEXTSPLIT(_xlfn.XLOOKUP(E823,techniques!$A$2:$A$608,techniques!$B$2:$B$608),":")),"")</f>
        <v/>
      </c>
      <c r="G823" s="28"/>
      <c r="H823" s="28" t="str">
        <f t="shared" si="40"/>
        <v/>
      </c>
      <c r="J823" s="28"/>
      <c r="K823" s="28" t="str" cm="1">
        <f t="array" ref="K823">IFERROR(TRIM(_xlfn.TEXTSPLIT(_xlfn.XLOOKUP(J823,techniques!$A$2:$A$608,techniques!$B$2:$B$608),":")),"")</f>
        <v/>
      </c>
      <c r="L823" s="28"/>
      <c r="M823" s="28" t="str">
        <f t="shared" si="41"/>
        <v/>
      </c>
      <c r="Q823" s="28"/>
      <c r="R823" s="28"/>
      <c r="S823" s="28"/>
      <c r="T823" s="28"/>
      <c r="V823" s="1">
        <f t="shared" si="42"/>
        <v>0</v>
      </c>
    </row>
    <row r="824" spans="5:22" outlineLevel="1" x14ac:dyDescent="0.45">
      <c r="E824" s="28"/>
      <c r="F824" s="28" t="str" cm="1">
        <f t="array" ref="F824">IFERROR(TRIM(_xlfn.TEXTSPLIT(_xlfn.XLOOKUP(E824,techniques!$A$2:$A$608,techniques!$B$2:$B$608),":")),"")</f>
        <v/>
      </c>
      <c r="G824" s="28"/>
      <c r="H824" s="28" t="str">
        <f t="shared" si="40"/>
        <v/>
      </c>
      <c r="J824" s="28"/>
      <c r="K824" s="28" t="str" cm="1">
        <f t="array" ref="K824">IFERROR(TRIM(_xlfn.TEXTSPLIT(_xlfn.XLOOKUP(J824,techniques!$A$2:$A$608,techniques!$B$2:$B$608),":")),"")</f>
        <v/>
      </c>
      <c r="L824" s="28"/>
      <c r="M824" s="28" t="str">
        <f t="shared" si="41"/>
        <v/>
      </c>
      <c r="Q824" s="28"/>
      <c r="R824" s="28"/>
      <c r="S824" s="28"/>
      <c r="T824" s="28"/>
      <c r="V824" s="1">
        <f t="shared" si="42"/>
        <v>0</v>
      </c>
    </row>
    <row r="825" spans="5:22" outlineLevel="1" x14ac:dyDescent="0.45">
      <c r="E825" s="28"/>
      <c r="F825" s="28" t="str" cm="1">
        <f t="array" ref="F825">IFERROR(TRIM(_xlfn.TEXTSPLIT(_xlfn.XLOOKUP(E825,techniques!$A$2:$A$608,techniques!$B$2:$B$608),":")),"")</f>
        <v/>
      </c>
      <c r="G825" s="28"/>
      <c r="H825" s="28" t="str">
        <f t="shared" si="40"/>
        <v/>
      </c>
      <c r="J825" s="28"/>
      <c r="K825" s="28" t="str" cm="1">
        <f t="array" ref="K825">IFERROR(TRIM(_xlfn.TEXTSPLIT(_xlfn.XLOOKUP(J825,techniques!$A$2:$A$608,techniques!$B$2:$B$608),":")),"")</f>
        <v/>
      </c>
      <c r="L825" s="28"/>
      <c r="M825" s="28" t="str">
        <f t="shared" si="41"/>
        <v/>
      </c>
      <c r="Q825" s="28"/>
      <c r="R825" s="28"/>
      <c r="S825" s="28"/>
      <c r="T825" s="28"/>
      <c r="V825" s="1">
        <f t="shared" si="42"/>
        <v>0</v>
      </c>
    </row>
    <row r="826" spans="5:22" outlineLevel="1" x14ac:dyDescent="0.45">
      <c r="E826" s="28"/>
      <c r="F826" s="28" t="str" cm="1">
        <f t="array" ref="F826">IFERROR(TRIM(_xlfn.TEXTSPLIT(_xlfn.XLOOKUP(E826,techniques!$A$2:$A$608,techniques!$B$2:$B$608),":")),"")</f>
        <v/>
      </c>
      <c r="G826" s="28"/>
      <c r="H826" s="28" t="str">
        <f t="shared" si="40"/>
        <v/>
      </c>
      <c r="J826" s="28"/>
      <c r="K826" s="28" t="str" cm="1">
        <f t="array" ref="K826">IFERROR(TRIM(_xlfn.TEXTSPLIT(_xlfn.XLOOKUP(J826,techniques!$A$2:$A$608,techniques!$B$2:$B$608),":")),"")</f>
        <v/>
      </c>
      <c r="L826" s="28"/>
      <c r="M826" s="28" t="str">
        <f t="shared" si="41"/>
        <v/>
      </c>
      <c r="Q826" s="28"/>
      <c r="R826" s="28"/>
      <c r="S826" s="28"/>
      <c r="T826" s="28"/>
      <c r="V826" s="1">
        <f t="shared" si="42"/>
        <v>0</v>
      </c>
    </row>
    <row r="827" spans="5:22" outlineLevel="1" x14ac:dyDescent="0.45">
      <c r="E827" s="28"/>
      <c r="F827" s="28" t="str" cm="1">
        <f t="array" ref="F827">IFERROR(TRIM(_xlfn.TEXTSPLIT(_xlfn.XLOOKUP(E827,techniques!$A$2:$A$608,techniques!$B$2:$B$608),":")),"")</f>
        <v/>
      </c>
      <c r="G827" s="28"/>
      <c r="H827" s="28" t="str">
        <f t="shared" si="40"/>
        <v/>
      </c>
      <c r="J827" s="28"/>
      <c r="K827" s="28" t="str" cm="1">
        <f t="array" ref="K827">IFERROR(TRIM(_xlfn.TEXTSPLIT(_xlfn.XLOOKUP(J827,techniques!$A$2:$A$608,techniques!$B$2:$B$608),":")),"")</f>
        <v/>
      </c>
      <c r="L827" s="28"/>
      <c r="M827" s="28" t="str">
        <f t="shared" si="41"/>
        <v/>
      </c>
      <c r="Q827" s="28"/>
      <c r="R827" s="28"/>
      <c r="S827" s="28"/>
      <c r="T827" s="28"/>
      <c r="V827" s="1">
        <f t="shared" si="42"/>
        <v>0</v>
      </c>
    </row>
    <row r="828" spans="5:22" outlineLevel="1" x14ac:dyDescent="0.45">
      <c r="E828" s="28"/>
      <c r="F828" s="28" t="str" cm="1">
        <f t="array" ref="F828">IFERROR(TRIM(_xlfn.TEXTSPLIT(_xlfn.XLOOKUP(E828,techniques!$A$2:$A$608,techniques!$B$2:$B$608),":")),"")</f>
        <v/>
      </c>
      <c r="G828" s="28"/>
      <c r="H828" s="28" t="str">
        <f t="shared" si="40"/>
        <v/>
      </c>
      <c r="J828" s="28"/>
      <c r="K828" s="28" t="str" cm="1">
        <f t="array" ref="K828">IFERROR(TRIM(_xlfn.TEXTSPLIT(_xlfn.XLOOKUP(J828,techniques!$A$2:$A$608,techniques!$B$2:$B$608),":")),"")</f>
        <v/>
      </c>
      <c r="L828" s="28"/>
      <c r="M828" s="28" t="str">
        <f t="shared" si="41"/>
        <v/>
      </c>
      <c r="Q828" s="28"/>
      <c r="R828" s="28"/>
      <c r="S828" s="28"/>
      <c r="T828" s="28"/>
      <c r="V828" s="1">
        <f t="shared" si="42"/>
        <v>0</v>
      </c>
    </row>
    <row r="829" spans="5:22" outlineLevel="1" x14ac:dyDescent="0.45">
      <c r="E829" s="28"/>
      <c r="F829" s="28" t="str" cm="1">
        <f t="array" ref="F829">IFERROR(TRIM(_xlfn.TEXTSPLIT(_xlfn.XLOOKUP(E829,techniques!$A$2:$A$608,techniques!$B$2:$B$608),":")),"")</f>
        <v/>
      </c>
      <c r="G829" s="28"/>
      <c r="H829" s="28" t="str">
        <f t="shared" si="40"/>
        <v/>
      </c>
      <c r="J829" s="28"/>
      <c r="K829" s="28" t="str" cm="1">
        <f t="array" ref="K829">IFERROR(TRIM(_xlfn.TEXTSPLIT(_xlfn.XLOOKUP(J829,techniques!$A$2:$A$608,techniques!$B$2:$B$608),":")),"")</f>
        <v/>
      </c>
      <c r="L829" s="28"/>
      <c r="M829" s="28" t="str">
        <f t="shared" si="41"/>
        <v/>
      </c>
      <c r="Q829" s="28"/>
      <c r="R829" s="28"/>
      <c r="S829" s="28"/>
      <c r="T829" s="28"/>
      <c r="V829" s="1">
        <f t="shared" si="42"/>
        <v>0</v>
      </c>
    </row>
    <row r="830" spans="5:22" outlineLevel="1" x14ac:dyDescent="0.45">
      <c r="E830" s="28"/>
      <c r="F830" s="28" t="str" cm="1">
        <f t="array" ref="F830">IFERROR(TRIM(_xlfn.TEXTSPLIT(_xlfn.XLOOKUP(E830,techniques!$A$2:$A$608,techniques!$B$2:$B$608),":")),"")</f>
        <v/>
      </c>
      <c r="G830" s="28"/>
      <c r="H830" s="28" t="str">
        <f t="shared" si="40"/>
        <v/>
      </c>
      <c r="J830" s="28"/>
      <c r="K830" s="28" t="str" cm="1">
        <f t="array" ref="K830">IFERROR(TRIM(_xlfn.TEXTSPLIT(_xlfn.XLOOKUP(J830,techniques!$A$2:$A$608,techniques!$B$2:$B$608),":")),"")</f>
        <v/>
      </c>
      <c r="L830" s="28"/>
      <c r="M830" s="28" t="str">
        <f t="shared" si="41"/>
        <v/>
      </c>
      <c r="Q830" s="28"/>
      <c r="R830" s="28"/>
      <c r="S830" s="28"/>
      <c r="T830" s="28"/>
      <c r="V830" s="1">
        <f t="shared" si="42"/>
        <v>0</v>
      </c>
    </row>
    <row r="831" spans="5:22" outlineLevel="1" x14ac:dyDescent="0.45">
      <c r="E831" s="28"/>
      <c r="F831" s="28" t="str" cm="1">
        <f t="array" ref="F831">IFERROR(TRIM(_xlfn.TEXTSPLIT(_xlfn.XLOOKUP(E831,techniques!$A$2:$A$608,techniques!$B$2:$B$608),":")),"")</f>
        <v/>
      </c>
      <c r="G831" s="28"/>
      <c r="H831" s="28" t="str">
        <f t="shared" si="40"/>
        <v/>
      </c>
      <c r="J831" s="28"/>
      <c r="K831" s="28" t="str" cm="1">
        <f t="array" ref="K831">IFERROR(TRIM(_xlfn.TEXTSPLIT(_xlfn.XLOOKUP(J831,techniques!$A$2:$A$608,techniques!$B$2:$B$608),":")),"")</f>
        <v/>
      </c>
      <c r="L831" s="28"/>
      <c r="M831" s="28" t="str">
        <f t="shared" si="41"/>
        <v/>
      </c>
      <c r="Q831" s="28"/>
      <c r="R831" s="28"/>
      <c r="S831" s="28"/>
      <c r="T831" s="28"/>
      <c r="V831" s="1">
        <f t="shared" si="42"/>
        <v>0</v>
      </c>
    </row>
    <row r="832" spans="5:22" outlineLevel="1" x14ac:dyDescent="0.45">
      <c r="E832" s="28"/>
      <c r="F832" s="28" t="str" cm="1">
        <f t="array" ref="F832">IFERROR(TRIM(_xlfn.TEXTSPLIT(_xlfn.XLOOKUP(E832,techniques!$A$2:$A$608,techniques!$B$2:$B$608),":")),"")</f>
        <v/>
      </c>
      <c r="G832" s="28"/>
      <c r="H832" s="28" t="str">
        <f t="shared" si="40"/>
        <v/>
      </c>
      <c r="J832" s="28"/>
      <c r="K832" s="28" t="str" cm="1">
        <f t="array" ref="K832">IFERROR(TRIM(_xlfn.TEXTSPLIT(_xlfn.XLOOKUP(J832,techniques!$A$2:$A$608,techniques!$B$2:$B$608),":")),"")</f>
        <v/>
      </c>
      <c r="L832" s="28"/>
      <c r="M832" s="28" t="str">
        <f t="shared" si="41"/>
        <v/>
      </c>
      <c r="Q832" s="28"/>
      <c r="R832" s="28"/>
      <c r="S832" s="28"/>
      <c r="T832" s="28"/>
      <c r="V832" s="1">
        <f t="shared" si="42"/>
        <v>0</v>
      </c>
    </row>
    <row r="833" spans="5:22" outlineLevel="1" x14ac:dyDescent="0.45">
      <c r="E833" s="28"/>
      <c r="F833" s="28" t="str" cm="1">
        <f t="array" ref="F833">IFERROR(TRIM(_xlfn.TEXTSPLIT(_xlfn.XLOOKUP(E833,techniques!$A$2:$A$608,techniques!$B$2:$B$608),":")),"")</f>
        <v/>
      </c>
      <c r="G833" s="28"/>
      <c r="H833" s="28" t="str">
        <f t="shared" si="40"/>
        <v/>
      </c>
      <c r="J833" s="28"/>
      <c r="K833" s="28" t="str" cm="1">
        <f t="array" ref="K833">IFERROR(TRIM(_xlfn.TEXTSPLIT(_xlfn.XLOOKUP(J833,techniques!$A$2:$A$608,techniques!$B$2:$B$608),":")),"")</f>
        <v/>
      </c>
      <c r="L833" s="28"/>
      <c r="M833" s="28" t="str">
        <f t="shared" si="41"/>
        <v/>
      </c>
      <c r="Q833" s="28"/>
      <c r="R833" s="28"/>
      <c r="S833" s="28"/>
      <c r="T833" s="28"/>
      <c r="V833" s="1">
        <f t="shared" si="42"/>
        <v>0</v>
      </c>
    </row>
    <row r="834" spans="5:22" outlineLevel="1" x14ac:dyDescent="0.45">
      <c r="E834" s="28"/>
      <c r="F834" s="28" t="str" cm="1">
        <f t="array" ref="F834">IFERROR(TRIM(_xlfn.TEXTSPLIT(_xlfn.XLOOKUP(E834,techniques!$A$2:$A$608,techniques!$B$2:$B$608),":")),"")</f>
        <v/>
      </c>
      <c r="G834" s="28"/>
      <c r="H834" s="28" t="str">
        <f t="shared" si="40"/>
        <v/>
      </c>
      <c r="J834" s="28"/>
      <c r="K834" s="28" t="str" cm="1">
        <f t="array" ref="K834">IFERROR(TRIM(_xlfn.TEXTSPLIT(_xlfn.XLOOKUP(J834,techniques!$A$2:$A$608,techniques!$B$2:$B$608),":")),"")</f>
        <v/>
      </c>
      <c r="L834" s="28"/>
      <c r="M834" s="28" t="str">
        <f t="shared" si="41"/>
        <v/>
      </c>
      <c r="Q834" s="28"/>
      <c r="R834" s="28"/>
      <c r="S834" s="28"/>
      <c r="T834" s="28"/>
      <c r="V834" s="1">
        <f t="shared" si="42"/>
        <v>0</v>
      </c>
    </row>
    <row r="835" spans="5:22" outlineLevel="1" x14ac:dyDescent="0.45">
      <c r="E835" s="28"/>
      <c r="F835" s="28" t="str" cm="1">
        <f t="array" ref="F835">IFERROR(TRIM(_xlfn.TEXTSPLIT(_xlfn.XLOOKUP(E835,techniques!$A$2:$A$608,techniques!$B$2:$B$608),":")),"")</f>
        <v/>
      </c>
      <c r="G835" s="28"/>
      <c r="H835" s="28" t="str">
        <f t="shared" si="40"/>
        <v/>
      </c>
      <c r="J835" s="28"/>
      <c r="K835" s="28" t="str" cm="1">
        <f t="array" ref="K835">IFERROR(TRIM(_xlfn.TEXTSPLIT(_xlfn.XLOOKUP(J835,techniques!$A$2:$A$608,techniques!$B$2:$B$608),":")),"")</f>
        <v/>
      </c>
      <c r="L835" s="28"/>
      <c r="M835" s="28" t="str">
        <f t="shared" si="41"/>
        <v/>
      </c>
      <c r="Q835" s="28"/>
      <c r="R835" s="28"/>
      <c r="S835" s="28"/>
      <c r="T835" s="28"/>
      <c r="V835" s="1">
        <f t="shared" si="42"/>
        <v>0</v>
      </c>
    </row>
    <row r="836" spans="5:22" outlineLevel="1" x14ac:dyDescent="0.45">
      <c r="E836" s="28"/>
      <c r="F836" s="28" t="str" cm="1">
        <f t="array" ref="F836">IFERROR(TRIM(_xlfn.TEXTSPLIT(_xlfn.XLOOKUP(E836,techniques!$A$2:$A$608,techniques!$B$2:$B$608),":")),"")</f>
        <v/>
      </c>
      <c r="G836" s="28"/>
      <c r="H836" s="28" t="str">
        <f t="shared" si="40"/>
        <v/>
      </c>
      <c r="J836" s="28"/>
      <c r="K836" s="28" t="str" cm="1">
        <f t="array" ref="K836">IFERROR(TRIM(_xlfn.TEXTSPLIT(_xlfn.XLOOKUP(J836,techniques!$A$2:$A$608,techniques!$B$2:$B$608),":")),"")</f>
        <v/>
      </c>
      <c r="L836" s="28"/>
      <c r="M836" s="28" t="str">
        <f t="shared" si="41"/>
        <v/>
      </c>
      <c r="Q836" s="28"/>
      <c r="R836" s="28"/>
      <c r="S836" s="28"/>
      <c r="T836" s="28"/>
      <c r="V836" s="1">
        <f t="shared" si="42"/>
        <v>0</v>
      </c>
    </row>
    <row r="837" spans="5:22" outlineLevel="1" x14ac:dyDescent="0.45">
      <c r="E837" s="28"/>
      <c r="F837" s="28" t="str" cm="1">
        <f t="array" ref="F837">IFERROR(TRIM(_xlfn.TEXTSPLIT(_xlfn.XLOOKUP(E837,techniques!$A$2:$A$608,techniques!$B$2:$B$608),":")),"")</f>
        <v/>
      </c>
      <c r="G837" s="28"/>
      <c r="H837" s="28" t="str">
        <f t="shared" si="40"/>
        <v/>
      </c>
      <c r="J837" s="28"/>
      <c r="K837" s="28" t="str" cm="1">
        <f t="array" ref="K837">IFERROR(TRIM(_xlfn.TEXTSPLIT(_xlfn.XLOOKUP(J837,techniques!$A$2:$A$608,techniques!$B$2:$B$608),":")),"")</f>
        <v/>
      </c>
      <c r="L837" s="28"/>
      <c r="M837" s="28" t="str">
        <f t="shared" si="41"/>
        <v/>
      </c>
      <c r="Q837" s="28"/>
      <c r="R837" s="28"/>
      <c r="S837" s="28"/>
      <c r="T837" s="28"/>
      <c r="V837" s="1">
        <f t="shared" si="42"/>
        <v>0</v>
      </c>
    </row>
    <row r="838" spans="5:22" outlineLevel="1" x14ac:dyDescent="0.45">
      <c r="E838" s="28"/>
      <c r="F838" s="28" t="str" cm="1">
        <f t="array" ref="F838">IFERROR(TRIM(_xlfn.TEXTSPLIT(_xlfn.XLOOKUP(E838,techniques!$A$2:$A$608,techniques!$B$2:$B$608),":")),"")</f>
        <v/>
      </c>
      <c r="G838" s="28"/>
      <c r="H838" s="28" t="str">
        <f t="shared" si="40"/>
        <v/>
      </c>
      <c r="J838" s="28"/>
      <c r="K838" s="28" t="str" cm="1">
        <f t="array" ref="K838">IFERROR(TRIM(_xlfn.TEXTSPLIT(_xlfn.XLOOKUP(J838,techniques!$A$2:$A$608,techniques!$B$2:$B$608),":")),"")</f>
        <v/>
      </c>
      <c r="L838" s="28"/>
      <c r="M838" s="28" t="str">
        <f t="shared" si="41"/>
        <v/>
      </c>
      <c r="Q838" s="28"/>
      <c r="R838" s="28"/>
      <c r="S838" s="28"/>
      <c r="T838" s="28"/>
      <c r="V838" s="1">
        <f t="shared" si="42"/>
        <v>0</v>
      </c>
    </row>
    <row r="839" spans="5:22" outlineLevel="1" x14ac:dyDescent="0.45">
      <c r="E839" s="28"/>
      <c r="F839" s="28" t="str" cm="1">
        <f t="array" ref="F839">IFERROR(TRIM(_xlfn.TEXTSPLIT(_xlfn.XLOOKUP(E839,techniques!$A$2:$A$608,techniques!$B$2:$B$608),":")),"")</f>
        <v/>
      </c>
      <c r="G839" s="28"/>
      <c r="H839" s="28" t="str">
        <f t="shared" si="40"/>
        <v/>
      </c>
      <c r="J839" s="28"/>
      <c r="K839" s="28" t="str" cm="1">
        <f t="array" ref="K839">IFERROR(TRIM(_xlfn.TEXTSPLIT(_xlfn.XLOOKUP(J839,techniques!$A$2:$A$608,techniques!$B$2:$B$608),":")),"")</f>
        <v/>
      </c>
      <c r="L839" s="28"/>
      <c r="M839" s="28" t="str">
        <f t="shared" si="41"/>
        <v/>
      </c>
      <c r="Q839" s="28"/>
      <c r="R839" s="28"/>
      <c r="S839" s="28"/>
      <c r="T839" s="28"/>
      <c r="V839" s="1">
        <f t="shared" si="42"/>
        <v>0</v>
      </c>
    </row>
    <row r="840" spans="5:22" outlineLevel="1" x14ac:dyDescent="0.45">
      <c r="E840" s="28"/>
      <c r="F840" s="28" t="str" cm="1">
        <f t="array" ref="F840">IFERROR(TRIM(_xlfn.TEXTSPLIT(_xlfn.XLOOKUP(E840,techniques!$A$2:$A$608,techniques!$B$2:$B$608),":")),"")</f>
        <v/>
      </c>
      <c r="G840" s="28"/>
      <c r="H840" s="28" t="str">
        <f t="shared" si="40"/>
        <v/>
      </c>
      <c r="J840" s="28"/>
      <c r="K840" s="28" t="str" cm="1">
        <f t="array" ref="K840">IFERROR(TRIM(_xlfn.TEXTSPLIT(_xlfn.XLOOKUP(J840,techniques!$A$2:$A$608,techniques!$B$2:$B$608),":")),"")</f>
        <v/>
      </c>
      <c r="L840" s="28"/>
      <c r="M840" s="28" t="str">
        <f t="shared" si="41"/>
        <v/>
      </c>
      <c r="Q840" s="28"/>
      <c r="R840" s="28"/>
      <c r="S840" s="28"/>
      <c r="T840" s="28"/>
      <c r="V840" s="1">
        <f t="shared" si="42"/>
        <v>0</v>
      </c>
    </row>
    <row r="841" spans="5:22" outlineLevel="1" x14ac:dyDescent="0.45">
      <c r="E841" s="28"/>
      <c r="F841" s="28" t="str" cm="1">
        <f t="array" ref="F841">IFERROR(TRIM(_xlfn.TEXTSPLIT(_xlfn.XLOOKUP(E841,techniques!$A$2:$A$608,techniques!$B$2:$B$608),":")),"")</f>
        <v/>
      </c>
      <c r="G841" s="28"/>
      <c r="H841" s="28" t="str">
        <f t="shared" si="40"/>
        <v/>
      </c>
      <c r="J841" s="28"/>
      <c r="K841" s="28" t="str" cm="1">
        <f t="array" ref="K841">IFERROR(TRIM(_xlfn.TEXTSPLIT(_xlfn.XLOOKUP(J841,techniques!$A$2:$A$608,techniques!$B$2:$B$608),":")),"")</f>
        <v/>
      </c>
      <c r="L841" s="28"/>
      <c r="M841" s="28" t="str">
        <f t="shared" si="41"/>
        <v/>
      </c>
      <c r="Q841" s="28"/>
      <c r="R841" s="28"/>
      <c r="S841" s="28"/>
      <c r="T841" s="28"/>
      <c r="V841" s="1">
        <f t="shared" si="42"/>
        <v>0</v>
      </c>
    </row>
    <row r="842" spans="5:22" outlineLevel="1" x14ac:dyDescent="0.45">
      <c r="E842" s="28"/>
      <c r="F842" s="28" t="str" cm="1">
        <f t="array" ref="F842">IFERROR(TRIM(_xlfn.TEXTSPLIT(_xlfn.XLOOKUP(E842,techniques!$A$2:$A$608,techniques!$B$2:$B$608),":")),"")</f>
        <v/>
      </c>
      <c r="G842" s="28"/>
      <c r="H842" s="28" t="str">
        <f t="shared" si="40"/>
        <v/>
      </c>
      <c r="J842" s="28"/>
      <c r="K842" s="28" t="str" cm="1">
        <f t="array" ref="K842">IFERROR(TRIM(_xlfn.TEXTSPLIT(_xlfn.XLOOKUP(J842,techniques!$A$2:$A$608,techniques!$B$2:$B$608),":")),"")</f>
        <v/>
      </c>
      <c r="L842" s="28"/>
      <c r="M842" s="28" t="str">
        <f t="shared" si="41"/>
        <v/>
      </c>
      <c r="Q842" s="28"/>
      <c r="R842" s="28"/>
      <c r="S842" s="28"/>
      <c r="T842" s="28"/>
      <c r="V842" s="1">
        <f t="shared" si="42"/>
        <v>0</v>
      </c>
    </row>
    <row r="843" spans="5:22" outlineLevel="1" x14ac:dyDescent="0.45">
      <c r="E843" s="28"/>
      <c r="F843" s="28" t="str" cm="1">
        <f t="array" ref="F843">IFERROR(TRIM(_xlfn.TEXTSPLIT(_xlfn.XLOOKUP(E843,techniques!$A$2:$A$608,techniques!$B$2:$B$608),":")),"")</f>
        <v/>
      </c>
      <c r="G843" s="28"/>
      <c r="H843" s="28" t="str">
        <f t="shared" si="40"/>
        <v/>
      </c>
      <c r="J843" s="28"/>
      <c r="K843" s="28" t="str" cm="1">
        <f t="array" ref="K843">IFERROR(TRIM(_xlfn.TEXTSPLIT(_xlfn.XLOOKUP(J843,techniques!$A$2:$A$608,techniques!$B$2:$B$608),":")),"")</f>
        <v/>
      </c>
      <c r="L843" s="28"/>
      <c r="M843" s="28" t="str">
        <f t="shared" si="41"/>
        <v/>
      </c>
      <c r="Q843" s="28"/>
      <c r="R843" s="28"/>
      <c r="S843" s="28"/>
      <c r="T843" s="28"/>
      <c r="V843" s="1">
        <f t="shared" si="42"/>
        <v>0</v>
      </c>
    </row>
    <row r="844" spans="5:22" outlineLevel="1" x14ac:dyDescent="0.45">
      <c r="E844" s="28"/>
      <c r="F844" s="28" t="str" cm="1">
        <f t="array" ref="F844">IFERROR(TRIM(_xlfn.TEXTSPLIT(_xlfn.XLOOKUP(E844,techniques!$A$2:$A$608,techniques!$B$2:$B$608),":")),"")</f>
        <v/>
      </c>
      <c r="G844" s="28"/>
      <c r="H844" s="28" t="str">
        <f t="shared" si="40"/>
        <v/>
      </c>
      <c r="J844" s="28"/>
      <c r="K844" s="28" t="str" cm="1">
        <f t="array" ref="K844">IFERROR(TRIM(_xlfn.TEXTSPLIT(_xlfn.XLOOKUP(J844,techniques!$A$2:$A$608,techniques!$B$2:$B$608),":")),"")</f>
        <v/>
      </c>
      <c r="L844" s="28"/>
      <c r="M844" s="28" t="str">
        <f t="shared" si="41"/>
        <v/>
      </c>
      <c r="Q844" s="28"/>
      <c r="R844" s="28"/>
      <c r="S844" s="28"/>
      <c r="T844" s="28"/>
      <c r="V844" s="1">
        <f t="shared" si="42"/>
        <v>0</v>
      </c>
    </row>
    <row r="845" spans="5:22" outlineLevel="1" x14ac:dyDescent="0.45">
      <c r="E845" s="28"/>
      <c r="F845" s="28" t="str" cm="1">
        <f t="array" ref="F845">IFERROR(TRIM(_xlfn.TEXTSPLIT(_xlfn.XLOOKUP(E845,techniques!$A$2:$A$608,techniques!$B$2:$B$608),":")),"")</f>
        <v/>
      </c>
      <c r="G845" s="28"/>
      <c r="H845" s="28" t="str">
        <f t="shared" si="40"/>
        <v/>
      </c>
      <c r="J845" s="28"/>
      <c r="K845" s="28" t="str" cm="1">
        <f t="array" ref="K845">IFERROR(TRIM(_xlfn.TEXTSPLIT(_xlfn.XLOOKUP(J845,techniques!$A$2:$A$608,techniques!$B$2:$B$608),":")),"")</f>
        <v/>
      </c>
      <c r="L845" s="28"/>
      <c r="M845" s="28" t="str">
        <f t="shared" si="41"/>
        <v/>
      </c>
      <c r="Q845" s="28"/>
      <c r="R845" s="28"/>
      <c r="S845" s="28"/>
      <c r="T845" s="28"/>
      <c r="V845" s="1">
        <f t="shared" si="42"/>
        <v>0</v>
      </c>
    </row>
    <row r="846" spans="5:22" outlineLevel="1" x14ac:dyDescent="0.45">
      <c r="E846" s="28"/>
      <c r="F846" s="28" t="str" cm="1">
        <f t="array" ref="F846">IFERROR(TRIM(_xlfn.TEXTSPLIT(_xlfn.XLOOKUP(E846,techniques!$A$2:$A$608,techniques!$B$2:$B$608),":")),"")</f>
        <v/>
      </c>
      <c r="G846" s="28"/>
      <c r="H846" s="28" t="str">
        <f t="shared" si="40"/>
        <v/>
      </c>
      <c r="J846" s="28"/>
      <c r="K846" s="28" t="str" cm="1">
        <f t="array" ref="K846">IFERROR(TRIM(_xlfn.TEXTSPLIT(_xlfn.XLOOKUP(J846,techniques!$A$2:$A$608,techniques!$B$2:$B$608),":")),"")</f>
        <v/>
      </c>
      <c r="L846" s="28"/>
      <c r="M846" s="28" t="str">
        <f t="shared" si="41"/>
        <v/>
      </c>
      <c r="Q846" s="28"/>
      <c r="R846" s="28"/>
      <c r="S846" s="28"/>
      <c r="T846" s="28"/>
      <c r="V846" s="1">
        <f t="shared" si="42"/>
        <v>0</v>
      </c>
    </row>
    <row r="847" spans="5:22" outlineLevel="1" x14ac:dyDescent="0.45">
      <c r="E847" s="28"/>
      <c r="F847" s="28" t="str" cm="1">
        <f t="array" ref="F847">IFERROR(TRIM(_xlfn.TEXTSPLIT(_xlfn.XLOOKUP(E847,techniques!$A$2:$A$608,techniques!$B$2:$B$608),":")),"")</f>
        <v/>
      </c>
      <c r="G847" s="28"/>
      <c r="H847" s="28" t="str">
        <f t="shared" ref="H847:H910" si="43">IF(G847="",_xlfn.TEXTJOIN(": ",TRUE,E847,F847),_xlfn.TEXTJOIN(": ",TRUE,E847,G847))</f>
        <v/>
      </c>
      <c r="J847" s="28"/>
      <c r="K847" s="28" t="str" cm="1">
        <f t="array" ref="K847">IFERROR(TRIM(_xlfn.TEXTSPLIT(_xlfn.XLOOKUP(J847,techniques!$A$2:$A$608,techniques!$B$2:$B$608),":")),"")</f>
        <v/>
      </c>
      <c r="L847" s="28"/>
      <c r="M847" s="28" t="str">
        <f t="shared" ref="M847:M910" si="44">IF(L847="",_xlfn.TEXTJOIN(": ",TRUE,J847,K847),_xlfn.TEXTJOIN(": ",TRUE,J847,L847))</f>
        <v/>
      </c>
      <c r="Q847" s="28"/>
      <c r="R847" s="28"/>
      <c r="S847" s="28"/>
      <c r="T847" s="28"/>
      <c r="V847" s="1">
        <f t="shared" ref="V847:V910" si="45">IF(ISNA(MATCH(J847,E$14:E$1000,0)),J847,"")</f>
        <v>0</v>
      </c>
    </row>
    <row r="848" spans="5:22" outlineLevel="1" x14ac:dyDescent="0.45">
      <c r="E848" s="28"/>
      <c r="F848" s="28" t="str" cm="1">
        <f t="array" ref="F848">IFERROR(TRIM(_xlfn.TEXTSPLIT(_xlfn.XLOOKUP(E848,techniques!$A$2:$A$608,techniques!$B$2:$B$608),":")),"")</f>
        <v/>
      </c>
      <c r="G848" s="28"/>
      <c r="H848" s="28" t="str">
        <f t="shared" si="43"/>
        <v/>
      </c>
      <c r="J848" s="28"/>
      <c r="K848" s="28" t="str" cm="1">
        <f t="array" ref="K848">IFERROR(TRIM(_xlfn.TEXTSPLIT(_xlfn.XLOOKUP(J848,techniques!$A$2:$A$608,techniques!$B$2:$B$608),":")),"")</f>
        <v/>
      </c>
      <c r="L848" s="28"/>
      <c r="M848" s="28" t="str">
        <f t="shared" si="44"/>
        <v/>
      </c>
      <c r="Q848" s="28"/>
      <c r="R848" s="28"/>
      <c r="S848" s="28"/>
      <c r="T848" s="28"/>
      <c r="V848" s="1">
        <f t="shared" si="45"/>
        <v>0</v>
      </c>
    </row>
    <row r="849" spans="5:22" outlineLevel="1" x14ac:dyDescent="0.45">
      <c r="E849" s="28"/>
      <c r="F849" s="28" t="str" cm="1">
        <f t="array" ref="F849">IFERROR(TRIM(_xlfn.TEXTSPLIT(_xlfn.XLOOKUP(E849,techniques!$A$2:$A$608,techniques!$B$2:$B$608),":")),"")</f>
        <v/>
      </c>
      <c r="G849" s="28"/>
      <c r="H849" s="28" t="str">
        <f t="shared" si="43"/>
        <v/>
      </c>
      <c r="J849" s="28"/>
      <c r="K849" s="28" t="str" cm="1">
        <f t="array" ref="K849">IFERROR(TRIM(_xlfn.TEXTSPLIT(_xlfn.XLOOKUP(J849,techniques!$A$2:$A$608,techniques!$B$2:$B$608),":")),"")</f>
        <v/>
      </c>
      <c r="L849" s="28"/>
      <c r="M849" s="28" t="str">
        <f t="shared" si="44"/>
        <v/>
      </c>
      <c r="Q849" s="28"/>
      <c r="R849" s="28"/>
      <c r="S849" s="28"/>
      <c r="T849" s="28"/>
      <c r="V849" s="1">
        <f t="shared" si="45"/>
        <v>0</v>
      </c>
    </row>
    <row r="850" spans="5:22" outlineLevel="1" x14ac:dyDescent="0.45">
      <c r="E850" s="28"/>
      <c r="F850" s="28" t="str" cm="1">
        <f t="array" ref="F850">IFERROR(TRIM(_xlfn.TEXTSPLIT(_xlfn.XLOOKUP(E850,techniques!$A$2:$A$608,techniques!$B$2:$B$608),":")),"")</f>
        <v/>
      </c>
      <c r="G850" s="28"/>
      <c r="H850" s="28" t="str">
        <f t="shared" si="43"/>
        <v/>
      </c>
      <c r="J850" s="28"/>
      <c r="K850" s="28" t="str" cm="1">
        <f t="array" ref="K850">IFERROR(TRIM(_xlfn.TEXTSPLIT(_xlfn.XLOOKUP(J850,techniques!$A$2:$A$608,techniques!$B$2:$B$608),":")),"")</f>
        <v/>
      </c>
      <c r="L850" s="28"/>
      <c r="M850" s="28" t="str">
        <f t="shared" si="44"/>
        <v/>
      </c>
      <c r="Q850" s="28"/>
      <c r="R850" s="28"/>
      <c r="S850" s="28"/>
      <c r="T850" s="28"/>
      <c r="V850" s="1">
        <f t="shared" si="45"/>
        <v>0</v>
      </c>
    </row>
    <row r="851" spans="5:22" outlineLevel="1" x14ac:dyDescent="0.45">
      <c r="E851" s="28"/>
      <c r="F851" s="28" t="str" cm="1">
        <f t="array" ref="F851">IFERROR(TRIM(_xlfn.TEXTSPLIT(_xlfn.XLOOKUP(E851,techniques!$A$2:$A$608,techniques!$B$2:$B$608),":")),"")</f>
        <v/>
      </c>
      <c r="G851" s="28"/>
      <c r="H851" s="28" t="str">
        <f t="shared" si="43"/>
        <v/>
      </c>
      <c r="J851" s="28"/>
      <c r="K851" s="28" t="str" cm="1">
        <f t="array" ref="K851">IFERROR(TRIM(_xlfn.TEXTSPLIT(_xlfn.XLOOKUP(J851,techniques!$A$2:$A$608,techniques!$B$2:$B$608),":")),"")</f>
        <v/>
      </c>
      <c r="L851" s="28"/>
      <c r="M851" s="28" t="str">
        <f t="shared" si="44"/>
        <v/>
      </c>
      <c r="Q851" s="28"/>
      <c r="R851" s="28"/>
      <c r="S851" s="28"/>
      <c r="T851" s="28"/>
      <c r="V851" s="1">
        <f t="shared" si="45"/>
        <v>0</v>
      </c>
    </row>
    <row r="852" spans="5:22" outlineLevel="1" x14ac:dyDescent="0.45">
      <c r="E852" s="28"/>
      <c r="F852" s="28" t="str" cm="1">
        <f t="array" ref="F852">IFERROR(TRIM(_xlfn.TEXTSPLIT(_xlfn.XLOOKUP(E852,techniques!$A$2:$A$608,techniques!$B$2:$B$608),":")),"")</f>
        <v/>
      </c>
      <c r="G852" s="28"/>
      <c r="H852" s="28" t="str">
        <f t="shared" si="43"/>
        <v/>
      </c>
      <c r="J852" s="28"/>
      <c r="K852" s="28" t="str" cm="1">
        <f t="array" ref="K852">IFERROR(TRIM(_xlfn.TEXTSPLIT(_xlfn.XLOOKUP(J852,techniques!$A$2:$A$608,techniques!$B$2:$B$608),":")),"")</f>
        <v/>
      </c>
      <c r="L852" s="28"/>
      <c r="M852" s="28" t="str">
        <f t="shared" si="44"/>
        <v/>
      </c>
      <c r="Q852" s="28"/>
      <c r="R852" s="28"/>
      <c r="S852" s="28"/>
      <c r="T852" s="28"/>
      <c r="V852" s="1">
        <f t="shared" si="45"/>
        <v>0</v>
      </c>
    </row>
    <row r="853" spans="5:22" outlineLevel="1" x14ac:dyDescent="0.45">
      <c r="E853" s="28"/>
      <c r="F853" s="28" t="str" cm="1">
        <f t="array" ref="F853">IFERROR(TRIM(_xlfn.TEXTSPLIT(_xlfn.XLOOKUP(E853,techniques!$A$2:$A$608,techniques!$B$2:$B$608),":")),"")</f>
        <v/>
      </c>
      <c r="G853" s="28"/>
      <c r="H853" s="28" t="str">
        <f t="shared" si="43"/>
        <v/>
      </c>
      <c r="J853" s="28"/>
      <c r="K853" s="28" t="str" cm="1">
        <f t="array" ref="K853">IFERROR(TRIM(_xlfn.TEXTSPLIT(_xlfn.XLOOKUP(J853,techniques!$A$2:$A$608,techniques!$B$2:$B$608),":")),"")</f>
        <v/>
      </c>
      <c r="L853" s="28"/>
      <c r="M853" s="28" t="str">
        <f t="shared" si="44"/>
        <v/>
      </c>
      <c r="Q853" s="28"/>
      <c r="R853" s="28"/>
      <c r="S853" s="28"/>
      <c r="T853" s="28"/>
      <c r="V853" s="1">
        <f t="shared" si="45"/>
        <v>0</v>
      </c>
    </row>
    <row r="854" spans="5:22" outlineLevel="1" x14ac:dyDescent="0.45">
      <c r="E854" s="28"/>
      <c r="F854" s="28" t="str" cm="1">
        <f t="array" ref="F854">IFERROR(TRIM(_xlfn.TEXTSPLIT(_xlfn.XLOOKUP(E854,techniques!$A$2:$A$608,techniques!$B$2:$B$608),":")),"")</f>
        <v/>
      </c>
      <c r="G854" s="28"/>
      <c r="H854" s="28" t="str">
        <f t="shared" si="43"/>
        <v/>
      </c>
      <c r="J854" s="28"/>
      <c r="K854" s="28" t="str" cm="1">
        <f t="array" ref="K854">IFERROR(TRIM(_xlfn.TEXTSPLIT(_xlfn.XLOOKUP(J854,techniques!$A$2:$A$608,techniques!$B$2:$B$608),":")),"")</f>
        <v/>
      </c>
      <c r="L854" s="28"/>
      <c r="M854" s="28" t="str">
        <f t="shared" si="44"/>
        <v/>
      </c>
      <c r="Q854" s="28"/>
      <c r="R854" s="28"/>
      <c r="S854" s="28"/>
      <c r="T854" s="28"/>
      <c r="V854" s="1">
        <f t="shared" si="45"/>
        <v>0</v>
      </c>
    </row>
    <row r="855" spans="5:22" outlineLevel="1" x14ac:dyDescent="0.45">
      <c r="E855" s="28"/>
      <c r="F855" s="28" t="str" cm="1">
        <f t="array" ref="F855">IFERROR(TRIM(_xlfn.TEXTSPLIT(_xlfn.XLOOKUP(E855,techniques!$A$2:$A$608,techniques!$B$2:$B$608),":")),"")</f>
        <v/>
      </c>
      <c r="G855" s="28"/>
      <c r="H855" s="28" t="str">
        <f t="shared" si="43"/>
        <v/>
      </c>
      <c r="J855" s="28"/>
      <c r="K855" s="28" t="str" cm="1">
        <f t="array" ref="K855">IFERROR(TRIM(_xlfn.TEXTSPLIT(_xlfn.XLOOKUP(J855,techniques!$A$2:$A$608,techniques!$B$2:$B$608),":")),"")</f>
        <v/>
      </c>
      <c r="L855" s="28"/>
      <c r="M855" s="28" t="str">
        <f t="shared" si="44"/>
        <v/>
      </c>
      <c r="Q855" s="28"/>
      <c r="R855" s="28"/>
      <c r="S855" s="28"/>
      <c r="T855" s="28"/>
      <c r="V855" s="1">
        <f t="shared" si="45"/>
        <v>0</v>
      </c>
    </row>
    <row r="856" spans="5:22" outlineLevel="1" x14ac:dyDescent="0.45">
      <c r="E856" s="28"/>
      <c r="F856" s="28" t="str" cm="1">
        <f t="array" ref="F856">IFERROR(TRIM(_xlfn.TEXTSPLIT(_xlfn.XLOOKUP(E856,techniques!$A$2:$A$608,techniques!$B$2:$B$608),":")),"")</f>
        <v/>
      </c>
      <c r="G856" s="28"/>
      <c r="H856" s="28" t="str">
        <f t="shared" si="43"/>
        <v/>
      </c>
      <c r="J856" s="28"/>
      <c r="K856" s="28" t="str" cm="1">
        <f t="array" ref="K856">IFERROR(TRIM(_xlfn.TEXTSPLIT(_xlfn.XLOOKUP(J856,techniques!$A$2:$A$608,techniques!$B$2:$B$608),":")),"")</f>
        <v/>
      </c>
      <c r="L856" s="28"/>
      <c r="M856" s="28" t="str">
        <f t="shared" si="44"/>
        <v/>
      </c>
      <c r="Q856" s="28"/>
      <c r="R856" s="28"/>
      <c r="S856" s="28"/>
      <c r="T856" s="28"/>
      <c r="V856" s="1">
        <f t="shared" si="45"/>
        <v>0</v>
      </c>
    </row>
    <row r="857" spans="5:22" outlineLevel="1" x14ac:dyDescent="0.45">
      <c r="E857" s="28"/>
      <c r="F857" s="28" t="str" cm="1">
        <f t="array" ref="F857">IFERROR(TRIM(_xlfn.TEXTSPLIT(_xlfn.XLOOKUP(E857,techniques!$A$2:$A$608,techniques!$B$2:$B$608),":")),"")</f>
        <v/>
      </c>
      <c r="G857" s="28"/>
      <c r="H857" s="28" t="str">
        <f t="shared" si="43"/>
        <v/>
      </c>
      <c r="J857" s="28"/>
      <c r="K857" s="28" t="str" cm="1">
        <f t="array" ref="K857">IFERROR(TRIM(_xlfn.TEXTSPLIT(_xlfn.XLOOKUP(J857,techniques!$A$2:$A$608,techniques!$B$2:$B$608),":")),"")</f>
        <v/>
      </c>
      <c r="L857" s="28"/>
      <c r="M857" s="28" t="str">
        <f t="shared" si="44"/>
        <v/>
      </c>
      <c r="Q857" s="28"/>
      <c r="R857" s="28"/>
      <c r="S857" s="28"/>
      <c r="T857" s="28"/>
      <c r="V857" s="1">
        <f t="shared" si="45"/>
        <v>0</v>
      </c>
    </row>
    <row r="858" spans="5:22" outlineLevel="1" x14ac:dyDescent="0.45">
      <c r="E858" s="28"/>
      <c r="F858" s="28" t="str" cm="1">
        <f t="array" ref="F858">IFERROR(TRIM(_xlfn.TEXTSPLIT(_xlfn.XLOOKUP(E858,techniques!$A$2:$A$608,techniques!$B$2:$B$608),":")),"")</f>
        <v/>
      </c>
      <c r="G858" s="28"/>
      <c r="H858" s="28" t="str">
        <f t="shared" si="43"/>
        <v/>
      </c>
      <c r="J858" s="28"/>
      <c r="K858" s="28" t="str" cm="1">
        <f t="array" ref="K858">IFERROR(TRIM(_xlfn.TEXTSPLIT(_xlfn.XLOOKUP(J858,techniques!$A$2:$A$608,techniques!$B$2:$B$608),":")),"")</f>
        <v/>
      </c>
      <c r="L858" s="28"/>
      <c r="M858" s="28" t="str">
        <f t="shared" si="44"/>
        <v/>
      </c>
      <c r="Q858" s="28"/>
      <c r="R858" s="28"/>
      <c r="S858" s="28"/>
      <c r="T858" s="28"/>
      <c r="V858" s="1">
        <f t="shared" si="45"/>
        <v>0</v>
      </c>
    </row>
    <row r="859" spans="5:22" outlineLevel="1" x14ac:dyDescent="0.45">
      <c r="E859" s="28"/>
      <c r="F859" s="28" t="str" cm="1">
        <f t="array" ref="F859">IFERROR(TRIM(_xlfn.TEXTSPLIT(_xlfn.XLOOKUP(E859,techniques!$A$2:$A$608,techniques!$B$2:$B$608),":")),"")</f>
        <v/>
      </c>
      <c r="G859" s="28"/>
      <c r="H859" s="28" t="str">
        <f t="shared" si="43"/>
        <v/>
      </c>
      <c r="J859" s="28"/>
      <c r="K859" s="28" t="str" cm="1">
        <f t="array" ref="K859">IFERROR(TRIM(_xlfn.TEXTSPLIT(_xlfn.XLOOKUP(J859,techniques!$A$2:$A$608,techniques!$B$2:$B$608),":")),"")</f>
        <v/>
      </c>
      <c r="L859" s="28"/>
      <c r="M859" s="28" t="str">
        <f t="shared" si="44"/>
        <v/>
      </c>
      <c r="Q859" s="28"/>
      <c r="R859" s="28"/>
      <c r="S859" s="28"/>
      <c r="T859" s="28"/>
      <c r="V859" s="1">
        <f t="shared" si="45"/>
        <v>0</v>
      </c>
    </row>
    <row r="860" spans="5:22" outlineLevel="1" x14ac:dyDescent="0.45">
      <c r="E860" s="28"/>
      <c r="F860" s="28" t="str" cm="1">
        <f t="array" ref="F860">IFERROR(TRIM(_xlfn.TEXTSPLIT(_xlfn.XLOOKUP(E860,techniques!$A$2:$A$608,techniques!$B$2:$B$608),":")),"")</f>
        <v/>
      </c>
      <c r="G860" s="28"/>
      <c r="H860" s="28" t="str">
        <f t="shared" si="43"/>
        <v/>
      </c>
      <c r="J860" s="28"/>
      <c r="K860" s="28" t="str" cm="1">
        <f t="array" ref="K860">IFERROR(TRIM(_xlfn.TEXTSPLIT(_xlfn.XLOOKUP(J860,techniques!$A$2:$A$608,techniques!$B$2:$B$608),":")),"")</f>
        <v/>
      </c>
      <c r="L860" s="28"/>
      <c r="M860" s="28" t="str">
        <f t="shared" si="44"/>
        <v/>
      </c>
      <c r="Q860" s="28"/>
      <c r="R860" s="28"/>
      <c r="S860" s="28"/>
      <c r="T860" s="28"/>
      <c r="V860" s="1">
        <f t="shared" si="45"/>
        <v>0</v>
      </c>
    </row>
    <row r="861" spans="5:22" outlineLevel="1" x14ac:dyDescent="0.45">
      <c r="E861" s="28"/>
      <c r="F861" s="28" t="str" cm="1">
        <f t="array" ref="F861">IFERROR(TRIM(_xlfn.TEXTSPLIT(_xlfn.XLOOKUP(E861,techniques!$A$2:$A$608,techniques!$B$2:$B$608),":")),"")</f>
        <v/>
      </c>
      <c r="G861" s="28"/>
      <c r="H861" s="28" t="str">
        <f t="shared" si="43"/>
        <v/>
      </c>
      <c r="J861" s="28"/>
      <c r="K861" s="28" t="str" cm="1">
        <f t="array" ref="K861">IFERROR(TRIM(_xlfn.TEXTSPLIT(_xlfn.XLOOKUP(J861,techniques!$A$2:$A$608,techniques!$B$2:$B$608),":")),"")</f>
        <v/>
      </c>
      <c r="L861" s="28"/>
      <c r="M861" s="28" t="str">
        <f t="shared" si="44"/>
        <v/>
      </c>
      <c r="Q861" s="28"/>
      <c r="R861" s="28"/>
      <c r="S861" s="28"/>
      <c r="T861" s="28"/>
      <c r="V861" s="1">
        <f t="shared" si="45"/>
        <v>0</v>
      </c>
    </row>
    <row r="862" spans="5:22" outlineLevel="1" x14ac:dyDescent="0.45">
      <c r="E862" s="28"/>
      <c r="F862" s="28" t="str" cm="1">
        <f t="array" ref="F862">IFERROR(TRIM(_xlfn.TEXTSPLIT(_xlfn.XLOOKUP(E862,techniques!$A$2:$A$608,techniques!$B$2:$B$608),":")),"")</f>
        <v/>
      </c>
      <c r="G862" s="28"/>
      <c r="H862" s="28" t="str">
        <f t="shared" si="43"/>
        <v/>
      </c>
      <c r="J862" s="28"/>
      <c r="K862" s="28" t="str" cm="1">
        <f t="array" ref="K862">IFERROR(TRIM(_xlfn.TEXTSPLIT(_xlfn.XLOOKUP(J862,techniques!$A$2:$A$608,techniques!$B$2:$B$608),":")),"")</f>
        <v/>
      </c>
      <c r="L862" s="28"/>
      <c r="M862" s="28" t="str">
        <f t="shared" si="44"/>
        <v/>
      </c>
      <c r="Q862" s="28"/>
      <c r="R862" s="28"/>
      <c r="S862" s="28"/>
      <c r="T862" s="28"/>
      <c r="V862" s="1">
        <f t="shared" si="45"/>
        <v>0</v>
      </c>
    </row>
    <row r="863" spans="5:22" outlineLevel="1" x14ac:dyDescent="0.45">
      <c r="E863" s="28"/>
      <c r="F863" s="28" t="str" cm="1">
        <f t="array" ref="F863">IFERROR(TRIM(_xlfn.TEXTSPLIT(_xlfn.XLOOKUP(E863,techniques!$A$2:$A$608,techniques!$B$2:$B$608),":")),"")</f>
        <v/>
      </c>
      <c r="G863" s="28"/>
      <c r="H863" s="28" t="str">
        <f t="shared" si="43"/>
        <v/>
      </c>
      <c r="J863" s="28"/>
      <c r="K863" s="28" t="str" cm="1">
        <f t="array" ref="K863">IFERROR(TRIM(_xlfn.TEXTSPLIT(_xlfn.XLOOKUP(J863,techniques!$A$2:$A$608,techniques!$B$2:$B$608),":")),"")</f>
        <v/>
      </c>
      <c r="L863" s="28"/>
      <c r="M863" s="28" t="str">
        <f t="shared" si="44"/>
        <v/>
      </c>
      <c r="Q863" s="28"/>
      <c r="R863" s="28"/>
      <c r="S863" s="28"/>
      <c r="T863" s="28"/>
      <c r="V863" s="1">
        <f t="shared" si="45"/>
        <v>0</v>
      </c>
    </row>
    <row r="864" spans="5:22" outlineLevel="1" x14ac:dyDescent="0.45">
      <c r="E864" s="28"/>
      <c r="F864" s="28" t="str" cm="1">
        <f t="array" ref="F864">IFERROR(TRIM(_xlfn.TEXTSPLIT(_xlfn.XLOOKUP(E864,techniques!$A$2:$A$608,techniques!$B$2:$B$608),":")),"")</f>
        <v/>
      </c>
      <c r="G864" s="28"/>
      <c r="H864" s="28" t="str">
        <f t="shared" si="43"/>
        <v/>
      </c>
      <c r="J864" s="28"/>
      <c r="K864" s="28" t="str" cm="1">
        <f t="array" ref="K864">IFERROR(TRIM(_xlfn.TEXTSPLIT(_xlfn.XLOOKUP(J864,techniques!$A$2:$A$608,techniques!$B$2:$B$608),":")),"")</f>
        <v/>
      </c>
      <c r="L864" s="28"/>
      <c r="M864" s="28" t="str">
        <f t="shared" si="44"/>
        <v/>
      </c>
      <c r="Q864" s="28"/>
      <c r="R864" s="28"/>
      <c r="S864" s="28"/>
      <c r="T864" s="28"/>
      <c r="V864" s="1">
        <f t="shared" si="45"/>
        <v>0</v>
      </c>
    </row>
    <row r="865" spans="5:22" outlineLevel="1" x14ac:dyDescent="0.45">
      <c r="E865" s="28"/>
      <c r="F865" s="28" t="str" cm="1">
        <f t="array" ref="F865">IFERROR(TRIM(_xlfn.TEXTSPLIT(_xlfn.XLOOKUP(E865,techniques!$A$2:$A$608,techniques!$B$2:$B$608),":")),"")</f>
        <v/>
      </c>
      <c r="G865" s="28"/>
      <c r="H865" s="28" t="str">
        <f t="shared" si="43"/>
        <v/>
      </c>
      <c r="J865" s="28"/>
      <c r="K865" s="28" t="str" cm="1">
        <f t="array" ref="K865">IFERROR(TRIM(_xlfn.TEXTSPLIT(_xlfn.XLOOKUP(J865,techniques!$A$2:$A$608,techniques!$B$2:$B$608),":")),"")</f>
        <v/>
      </c>
      <c r="L865" s="28"/>
      <c r="M865" s="28" t="str">
        <f t="shared" si="44"/>
        <v/>
      </c>
      <c r="Q865" s="28"/>
      <c r="R865" s="28"/>
      <c r="S865" s="28"/>
      <c r="T865" s="28"/>
      <c r="V865" s="1">
        <f t="shared" si="45"/>
        <v>0</v>
      </c>
    </row>
    <row r="866" spans="5:22" outlineLevel="1" x14ac:dyDescent="0.45">
      <c r="E866" s="28"/>
      <c r="F866" s="28" t="str" cm="1">
        <f t="array" ref="F866">IFERROR(TRIM(_xlfn.TEXTSPLIT(_xlfn.XLOOKUP(E866,techniques!$A$2:$A$608,techniques!$B$2:$B$608),":")),"")</f>
        <v/>
      </c>
      <c r="G866" s="28"/>
      <c r="H866" s="28" t="str">
        <f t="shared" si="43"/>
        <v/>
      </c>
      <c r="J866" s="28"/>
      <c r="K866" s="28" t="str" cm="1">
        <f t="array" ref="K866">IFERROR(TRIM(_xlfn.TEXTSPLIT(_xlfn.XLOOKUP(J866,techniques!$A$2:$A$608,techniques!$B$2:$B$608),":")),"")</f>
        <v/>
      </c>
      <c r="L866" s="28"/>
      <c r="M866" s="28" t="str">
        <f t="shared" si="44"/>
        <v/>
      </c>
      <c r="Q866" s="28"/>
      <c r="R866" s="28"/>
      <c r="S866" s="28"/>
      <c r="T866" s="28"/>
      <c r="V866" s="1">
        <f t="shared" si="45"/>
        <v>0</v>
      </c>
    </row>
    <row r="867" spans="5:22" outlineLevel="1" x14ac:dyDescent="0.45">
      <c r="E867" s="28"/>
      <c r="F867" s="28" t="str" cm="1">
        <f t="array" ref="F867">IFERROR(TRIM(_xlfn.TEXTSPLIT(_xlfn.XLOOKUP(E867,techniques!$A$2:$A$608,techniques!$B$2:$B$608),":")),"")</f>
        <v/>
      </c>
      <c r="G867" s="28"/>
      <c r="H867" s="28" t="str">
        <f t="shared" si="43"/>
        <v/>
      </c>
      <c r="J867" s="28"/>
      <c r="K867" s="28" t="str" cm="1">
        <f t="array" ref="K867">IFERROR(TRIM(_xlfn.TEXTSPLIT(_xlfn.XLOOKUP(J867,techniques!$A$2:$A$608,techniques!$B$2:$B$608),":")),"")</f>
        <v/>
      </c>
      <c r="L867" s="28"/>
      <c r="M867" s="28" t="str">
        <f t="shared" si="44"/>
        <v/>
      </c>
      <c r="Q867" s="28"/>
      <c r="R867" s="28"/>
      <c r="S867" s="28"/>
      <c r="T867" s="28"/>
      <c r="V867" s="1">
        <f t="shared" si="45"/>
        <v>0</v>
      </c>
    </row>
    <row r="868" spans="5:22" outlineLevel="1" x14ac:dyDescent="0.45">
      <c r="E868" s="28"/>
      <c r="F868" s="28" t="str" cm="1">
        <f t="array" ref="F868">IFERROR(TRIM(_xlfn.TEXTSPLIT(_xlfn.XLOOKUP(E868,techniques!$A$2:$A$608,techniques!$B$2:$B$608),":")),"")</f>
        <v/>
      </c>
      <c r="G868" s="28"/>
      <c r="H868" s="28" t="str">
        <f t="shared" si="43"/>
        <v/>
      </c>
      <c r="J868" s="28"/>
      <c r="K868" s="28" t="str" cm="1">
        <f t="array" ref="K868">IFERROR(TRIM(_xlfn.TEXTSPLIT(_xlfn.XLOOKUP(J868,techniques!$A$2:$A$608,techniques!$B$2:$B$608),":")),"")</f>
        <v/>
      </c>
      <c r="L868" s="28"/>
      <c r="M868" s="28" t="str">
        <f t="shared" si="44"/>
        <v/>
      </c>
      <c r="Q868" s="28"/>
      <c r="R868" s="28"/>
      <c r="S868" s="28"/>
      <c r="T868" s="28"/>
      <c r="V868" s="1">
        <f t="shared" si="45"/>
        <v>0</v>
      </c>
    </row>
    <row r="869" spans="5:22" outlineLevel="1" x14ac:dyDescent="0.45">
      <c r="E869" s="28"/>
      <c r="F869" s="28" t="str" cm="1">
        <f t="array" ref="F869">IFERROR(TRIM(_xlfn.TEXTSPLIT(_xlfn.XLOOKUP(E869,techniques!$A$2:$A$608,techniques!$B$2:$B$608),":")),"")</f>
        <v/>
      </c>
      <c r="G869" s="28"/>
      <c r="H869" s="28" t="str">
        <f t="shared" si="43"/>
        <v/>
      </c>
      <c r="J869" s="28"/>
      <c r="K869" s="28" t="str" cm="1">
        <f t="array" ref="K869">IFERROR(TRIM(_xlfn.TEXTSPLIT(_xlfn.XLOOKUP(J869,techniques!$A$2:$A$608,techniques!$B$2:$B$608),":")),"")</f>
        <v/>
      </c>
      <c r="L869" s="28"/>
      <c r="M869" s="28" t="str">
        <f t="shared" si="44"/>
        <v/>
      </c>
      <c r="Q869" s="28"/>
      <c r="R869" s="28"/>
      <c r="S869" s="28"/>
      <c r="T869" s="28"/>
      <c r="V869" s="1">
        <f t="shared" si="45"/>
        <v>0</v>
      </c>
    </row>
    <row r="870" spans="5:22" outlineLevel="1" x14ac:dyDescent="0.45">
      <c r="E870" s="28"/>
      <c r="F870" s="28" t="str" cm="1">
        <f t="array" ref="F870">IFERROR(TRIM(_xlfn.TEXTSPLIT(_xlfn.XLOOKUP(E870,techniques!$A$2:$A$608,techniques!$B$2:$B$608),":")),"")</f>
        <v/>
      </c>
      <c r="G870" s="28"/>
      <c r="H870" s="28" t="str">
        <f t="shared" si="43"/>
        <v/>
      </c>
      <c r="J870" s="28"/>
      <c r="K870" s="28" t="str" cm="1">
        <f t="array" ref="K870">IFERROR(TRIM(_xlfn.TEXTSPLIT(_xlfn.XLOOKUP(J870,techniques!$A$2:$A$608,techniques!$B$2:$B$608),":")),"")</f>
        <v/>
      </c>
      <c r="L870" s="28"/>
      <c r="M870" s="28" t="str">
        <f t="shared" si="44"/>
        <v/>
      </c>
      <c r="Q870" s="28"/>
      <c r="R870" s="28"/>
      <c r="S870" s="28"/>
      <c r="T870" s="28"/>
      <c r="V870" s="1">
        <f t="shared" si="45"/>
        <v>0</v>
      </c>
    </row>
    <row r="871" spans="5:22" outlineLevel="1" x14ac:dyDescent="0.45">
      <c r="E871" s="28"/>
      <c r="F871" s="28" t="str" cm="1">
        <f t="array" ref="F871">IFERROR(TRIM(_xlfn.TEXTSPLIT(_xlfn.XLOOKUP(E871,techniques!$A$2:$A$608,techniques!$B$2:$B$608),":")),"")</f>
        <v/>
      </c>
      <c r="G871" s="28"/>
      <c r="H871" s="28" t="str">
        <f t="shared" si="43"/>
        <v/>
      </c>
      <c r="J871" s="28"/>
      <c r="K871" s="28" t="str" cm="1">
        <f t="array" ref="K871">IFERROR(TRIM(_xlfn.TEXTSPLIT(_xlfn.XLOOKUP(J871,techniques!$A$2:$A$608,techniques!$B$2:$B$608),":")),"")</f>
        <v/>
      </c>
      <c r="L871" s="28"/>
      <c r="M871" s="28" t="str">
        <f t="shared" si="44"/>
        <v/>
      </c>
      <c r="Q871" s="28"/>
      <c r="R871" s="28"/>
      <c r="S871" s="28"/>
      <c r="T871" s="28"/>
      <c r="V871" s="1">
        <f t="shared" si="45"/>
        <v>0</v>
      </c>
    </row>
    <row r="872" spans="5:22" outlineLevel="1" x14ac:dyDescent="0.45">
      <c r="E872" s="28"/>
      <c r="F872" s="28" t="str" cm="1">
        <f t="array" ref="F872">IFERROR(TRIM(_xlfn.TEXTSPLIT(_xlfn.XLOOKUP(E872,techniques!$A$2:$A$608,techniques!$B$2:$B$608),":")),"")</f>
        <v/>
      </c>
      <c r="G872" s="28"/>
      <c r="H872" s="28" t="str">
        <f t="shared" si="43"/>
        <v/>
      </c>
      <c r="J872" s="28"/>
      <c r="K872" s="28" t="str" cm="1">
        <f t="array" ref="K872">IFERROR(TRIM(_xlfn.TEXTSPLIT(_xlfn.XLOOKUP(J872,techniques!$A$2:$A$608,techniques!$B$2:$B$608),":")),"")</f>
        <v/>
      </c>
      <c r="L872" s="28"/>
      <c r="M872" s="28" t="str">
        <f t="shared" si="44"/>
        <v/>
      </c>
      <c r="Q872" s="28"/>
      <c r="R872" s="28"/>
      <c r="S872" s="28"/>
      <c r="T872" s="28"/>
      <c r="V872" s="1">
        <f t="shared" si="45"/>
        <v>0</v>
      </c>
    </row>
    <row r="873" spans="5:22" outlineLevel="1" x14ac:dyDescent="0.45">
      <c r="E873" s="28"/>
      <c r="F873" s="28" t="str" cm="1">
        <f t="array" ref="F873">IFERROR(TRIM(_xlfn.TEXTSPLIT(_xlfn.XLOOKUP(E873,techniques!$A$2:$A$608,techniques!$B$2:$B$608),":")),"")</f>
        <v/>
      </c>
      <c r="G873" s="28"/>
      <c r="H873" s="28" t="str">
        <f t="shared" si="43"/>
        <v/>
      </c>
      <c r="J873" s="28"/>
      <c r="K873" s="28" t="str" cm="1">
        <f t="array" ref="K873">IFERROR(TRIM(_xlfn.TEXTSPLIT(_xlfn.XLOOKUP(J873,techniques!$A$2:$A$608,techniques!$B$2:$B$608),":")),"")</f>
        <v/>
      </c>
      <c r="L873" s="28"/>
      <c r="M873" s="28" t="str">
        <f t="shared" si="44"/>
        <v/>
      </c>
      <c r="Q873" s="28"/>
      <c r="R873" s="28"/>
      <c r="S873" s="28"/>
      <c r="T873" s="28"/>
      <c r="V873" s="1">
        <f t="shared" si="45"/>
        <v>0</v>
      </c>
    </row>
    <row r="874" spans="5:22" outlineLevel="1" x14ac:dyDescent="0.45">
      <c r="E874" s="28"/>
      <c r="F874" s="28" t="str" cm="1">
        <f t="array" ref="F874">IFERROR(TRIM(_xlfn.TEXTSPLIT(_xlfn.XLOOKUP(E874,techniques!$A$2:$A$608,techniques!$B$2:$B$608),":")),"")</f>
        <v/>
      </c>
      <c r="G874" s="28"/>
      <c r="H874" s="28" t="str">
        <f t="shared" si="43"/>
        <v/>
      </c>
      <c r="J874" s="28"/>
      <c r="K874" s="28" t="str" cm="1">
        <f t="array" ref="K874">IFERROR(TRIM(_xlfn.TEXTSPLIT(_xlfn.XLOOKUP(J874,techniques!$A$2:$A$608,techniques!$B$2:$B$608),":")),"")</f>
        <v/>
      </c>
      <c r="L874" s="28"/>
      <c r="M874" s="28" t="str">
        <f t="shared" si="44"/>
        <v/>
      </c>
      <c r="Q874" s="28"/>
      <c r="R874" s="28"/>
      <c r="S874" s="28"/>
      <c r="T874" s="28"/>
      <c r="V874" s="1">
        <f t="shared" si="45"/>
        <v>0</v>
      </c>
    </row>
    <row r="875" spans="5:22" outlineLevel="1" x14ac:dyDescent="0.45">
      <c r="E875" s="28"/>
      <c r="F875" s="28" t="str" cm="1">
        <f t="array" ref="F875">IFERROR(TRIM(_xlfn.TEXTSPLIT(_xlfn.XLOOKUP(E875,techniques!$A$2:$A$608,techniques!$B$2:$B$608),":")),"")</f>
        <v/>
      </c>
      <c r="G875" s="28"/>
      <c r="H875" s="28" t="str">
        <f t="shared" si="43"/>
        <v/>
      </c>
      <c r="J875" s="28"/>
      <c r="K875" s="28" t="str" cm="1">
        <f t="array" ref="K875">IFERROR(TRIM(_xlfn.TEXTSPLIT(_xlfn.XLOOKUP(J875,techniques!$A$2:$A$608,techniques!$B$2:$B$608),":")),"")</f>
        <v/>
      </c>
      <c r="L875" s="28"/>
      <c r="M875" s="28" t="str">
        <f t="shared" si="44"/>
        <v/>
      </c>
      <c r="Q875" s="28"/>
      <c r="R875" s="28"/>
      <c r="S875" s="28"/>
      <c r="T875" s="28"/>
      <c r="V875" s="1">
        <f t="shared" si="45"/>
        <v>0</v>
      </c>
    </row>
    <row r="876" spans="5:22" outlineLevel="1" x14ac:dyDescent="0.45">
      <c r="E876" s="28"/>
      <c r="F876" s="28" t="str" cm="1">
        <f t="array" ref="F876">IFERROR(TRIM(_xlfn.TEXTSPLIT(_xlfn.XLOOKUP(E876,techniques!$A$2:$A$608,techniques!$B$2:$B$608),":")),"")</f>
        <v/>
      </c>
      <c r="G876" s="28"/>
      <c r="H876" s="28" t="str">
        <f t="shared" si="43"/>
        <v/>
      </c>
      <c r="J876" s="28"/>
      <c r="K876" s="28" t="str" cm="1">
        <f t="array" ref="K876">IFERROR(TRIM(_xlfn.TEXTSPLIT(_xlfn.XLOOKUP(J876,techniques!$A$2:$A$608,techniques!$B$2:$B$608),":")),"")</f>
        <v/>
      </c>
      <c r="L876" s="28"/>
      <c r="M876" s="28" t="str">
        <f t="shared" si="44"/>
        <v/>
      </c>
      <c r="Q876" s="28"/>
      <c r="R876" s="28"/>
      <c r="S876" s="28"/>
      <c r="T876" s="28"/>
      <c r="V876" s="1">
        <f t="shared" si="45"/>
        <v>0</v>
      </c>
    </row>
    <row r="877" spans="5:22" outlineLevel="1" x14ac:dyDescent="0.45">
      <c r="E877" s="28"/>
      <c r="F877" s="28" t="str" cm="1">
        <f t="array" ref="F877">IFERROR(TRIM(_xlfn.TEXTSPLIT(_xlfn.XLOOKUP(E877,techniques!$A$2:$A$608,techniques!$B$2:$B$608),":")),"")</f>
        <v/>
      </c>
      <c r="G877" s="28"/>
      <c r="H877" s="28" t="str">
        <f t="shared" si="43"/>
        <v/>
      </c>
      <c r="J877" s="28"/>
      <c r="K877" s="28" t="str" cm="1">
        <f t="array" ref="K877">IFERROR(TRIM(_xlfn.TEXTSPLIT(_xlfn.XLOOKUP(J877,techniques!$A$2:$A$608,techniques!$B$2:$B$608),":")),"")</f>
        <v/>
      </c>
      <c r="L877" s="28"/>
      <c r="M877" s="28" t="str">
        <f t="shared" si="44"/>
        <v/>
      </c>
      <c r="Q877" s="28"/>
      <c r="R877" s="28"/>
      <c r="S877" s="28"/>
      <c r="T877" s="28"/>
      <c r="V877" s="1">
        <f t="shared" si="45"/>
        <v>0</v>
      </c>
    </row>
    <row r="878" spans="5:22" outlineLevel="1" x14ac:dyDescent="0.45">
      <c r="E878" s="28"/>
      <c r="F878" s="28" t="str" cm="1">
        <f t="array" ref="F878">IFERROR(TRIM(_xlfn.TEXTSPLIT(_xlfn.XLOOKUP(E878,techniques!$A$2:$A$608,techniques!$B$2:$B$608),":")),"")</f>
        <v/>
      </c>
      <c r="G878" s="28"/>
      <c r="H878" s="28" t="str">
        <f t="shared" si="43"/>
        <v/>
      </c>
      <c r="J878" s="28"/>
      <c r="K878" s="28" t="str" cm="1">
        <f t="array" ref="K878">IFERROR(TRIM(_xlfn.TEXTSPLIT(_xlfn.XLOOKUP(J878,techniques!$A$2:$A$608,techniques!$B$2:$B$608),":")),"")</f>
        <v/>
      </c>
      <c r="L878" s="28"/>
      <c r="M878" s="28" t="str">
        <f t="shared" si="44"/>
        <v/>
      </c>
      <c r="Q878" s="28"/>
      <c r="R878" s="28"/>
      <c r="S878" s="28"/>
      <c r="T878" s="28"/>
      <c r="V878" s="1">
        <f t="shared" si="45"/>
        <v>0</v>
      </c>
    </row>
    <row r="879" spans="5:22" outlineLevel="1" x14ac:dyDescent="0.45">
      <c r="E879" s="28"/>
      <c r="F879" s="28" t="str" cm="1">
        <f t="array" ref="F879">IFERROR(TRIM(_xlfn.TEXTSPLIT(_xlfn.XLOOKUP(E879,techniques!$A$2:$A$608,techniques!$B$2:$B$608),":")),"")</f>
        <v/>
      </c>
      <c r="G879" s="28"/>
      <c r="H879" s="28" t="str">
        <f t="shared" si="43"/>
        <v/>
      </c>
      <c r="J879" s="28"/>
      <c r="K879" s="28" t="str" cm="1">
        <f t="array" ref="K879">IFERROR(TRIM(_xlfn.TEXTSPLIT(_xlfn.XLOOKUP(J879,techniques!$A$2:$A$608,techniques!$B$2:$B$608),":")),"")</f>
        <v/>
      </c>
      <c r="L879" s="28"/>
      <c r="M879" s="28" t="str">
        <f t="shared" si="44"/>
        <v/>
      </c>
      <c r="Q879" s="28"/>
      <c r="R879" s="28"/>
      <c r="S879" s="28"/>
      <c r="T879" s="28"/>
      <c r="V879" s="1">
        <f t="shared" si="45"/>
        <v>0</v>
      </c>
    </row>
    <row r="880" spans="5:22" outlineLevel="1" x14ac:dyDescent="0.45">
      <c r="E880" s="28"/>
      <c r="F880" s="28" t="str" cm="1">
        <f t="array" ref="F880">IFERROR(TRIM(_xlfn.TEXTSPLIT(_xlfn.XLOOKUP(E880,techniques!$A$2:$A$608,techniques!$B$2:$B$608),":")),"")</f>
        <v/>
      </c>
      <c r="G880" s="28"/>
      <c r="H880" s="28" t="str">
        <f t="shared" si="43"/>
        <v/>
      </c>
      <c r="J880" s="28"/>
      <c r="K880" s="28" t="str" cm="1">
        <f t="array" ref="K880">IFERROR(TRIM(_xlfn.TEXTSPLIT(_xlfn.XLOOKUP(J880,techniques!$A$2:$A$608,techniques!$B$2:$B$608),":")),"")</f>
        <v/>
      </c>
      <c r="L880" s="28"/>
      <c r="M880" s="28" t="str">
        <f t="shared" si="44"/>
        <v/>
      </c>
      <c r="Q880" s="28"/>
      <c r="R880" s="28"/>
      <c r="S880" s="28"/>
      <c r="T880" s="28"/>
      <c r="V880" s="1">
        <f t="shared" si="45"/>
        <v>0</v>
      </c>
    </row>
    <row r="881" spans="5:22" outlineLevel="1" x14ac:dyDescent="0.45">
      <c r="E881" s="28"/>
      <c r="F881" s="28" t="str" cm="1">
        <f t="array" ref="F881">IFERROR(TRIM(_xlfn.TEXTSPLIT(_xlfn.XLOOKUP(E881,techniques!$A$2:$A$608,techniques!$B$2:$B$608),":")),"")</f>
        <v/>
      </c>
      <c r="G881" s="28"/>
      <c r="H881" s="28" t="str">
        <f t="shared" si="43"/>
        <v/>
      </c>
      <c r="J881" s="28"/>
      <c r="K881" s="28" t="str" cm="1">
        <f t="array" ref="K881">IFERROR(TRIM(_xlfn.TEXTSPLIT(_xlfn.XLOOKUP(J881,techniques!$A$2:$A$608,techniques!$B$2:$B$608),":")),"")</f>
        <v/>
      </c>
      <c r="L881" s="28"/>
      <c r="M881" s="28" t="str">
        <f t="shared" si="44"/>
        <v/>
      </c>
      <c r="Q881" s="28"/>
      <c r="R881" s="28"/>
      <c r="S881" s="28"/>
      <c r="T881" s="28"/>
      <c r="V881" s="1">
        <f t="shared" si="45"/>
        <v>0</v>
      </c>
    </row>
    <row r="882" spans="5:22" outlineLevel="1" x14ac:dyDescent="0.45">
      <c r="E882" s="28"/>
      <c r="F882" s="28" t="str" cm="1">
        <f t="array" ref="F882">IFERROR(TRIM(_xlfn.TEXTSPLIT(_xlfn.XLOOKUP(E882,techniques!$A$2:$A$608,techniques!$B$2:$B$608),":")),"")</f>
        <v/>
      </c>
      <c r="G882" s="28"/>
      <c r="H882" s="28" t="str">
        <f t="shared" si="43"/>
        <v/>
      </c>
      <c r="J882" s="28"/>
      <c r="K882" s="28" t="str" cm="1">
        <f t="array" ref="K882">IFERROR(TRIM(_xlfn.TEXTSPLIT(_xlfn.XLOOKUP(J882,techniques!$A$2:$A$608,techniques!$B$2:$B$608),":")),"")</f>
        <v/>
      </c>
      <c r="L882" s="28"/>
      <c r="M882" s="28" t="str">
        <f t="shared" si="44"/>
        <v/>
      </c>
      <c r="Q882" s="28"/>
      <c r="R882" s="28"/>
      <c r="S882" s="28"/>
      <c r="T882" s="28"/>
      <c r="V882" s="1">
        <f t="shared" si="45"/>
        <v>0</v>
      </c>
    </row>
    <row r="883" spans="5:22" outlineLevel="1" x14ac:dyDescent="0.45">
      <c r="E883" s="28"/>
      <c r="F883" s="28" t="str" cm="1">
        <f t="array" ref="F883">IFERROR(TRIM(_xlfn.TEXTSPLIT(_xlfn.XLOOKUP(E883,techniques!$A$2:$A$608,techniques!$B$2:$B$608),":")),"")</f>
        <v/>
      </c>
      <c r="G883" s="28"/>
      <c r="H883" s="28" t="str">
        <f t="shared" si="43"/>
        <v/>
      </c>
      <c r="J883" s="28"/>
      <c r="K883" s="28" t="str" cm="1">
        <f t="array" ref="K883">IFERROR(TRIM(_xlfn.TEXTSPLIT(_xlfn.XLOOKUP(J883,techniques!$A$2:$A$608,techniques!$B$2:$B$608),":")),"")</f>
        <v/>
      </c>
      <c r="L883" s="28"/>
      <c r="M883" s="28" t="str">
        <f t="shared" si="44"/>
        <v/>
      </c>
      <c r="Q883" s="28"/>
      <c r="R883" s="28"/>
      <c r="S883" s="28"/>
      <c r="T883" s="28"/>
      <c r="V883" s="1">
        <f t="shared" si="45"/>
        <v>0</v>
      </c>
    </row>
    <row r="884" spans="5:22" outlineLevel="1" x14ac:dyDescent="0.45">
      <c r="E884" s="28"/>
      <c r="F884" s="28" t="str" cm="1">
        <f t="array" ref="F884">IFERROR(TRIM(_xlfn.TEXTSPLIT(_xlfn.XLOOKUP(E884,techniques!$A$2:$A$608,techniques!$B$2:$B$608),":")),"")</f>
        <v/>
      </c>
      <c r="G884" s="28"/>
      <c r="H884" s="28" t="str">
        <f t="shared" si="43"/>
        <v/>
      </c>
      <c r="J884" s="28"/>
      <c r="K884" s="28" t="str" cm="1">
        <f t="array" ref="K884">IFERROR(TRIM(_xlfn.TEXTSPLIT(_xlfn.XLOOKUP(J884,techniques!$A$2:$A$608,techniques!$B$2:$B$608),":")),"")</f>
        <v/>
      </c>
      <c r="L884" s="28"/>
      <c r="M884" s="28" t="str">
        <f t="shared" si="44"/>
        <v/>
      </c>
      <c r="Q884" s="28"/>
      <c r="R884" s="28"/>
      <c r="S884" s="28"/>
      <c r="T884" s="28"/>
      <c r="V884" s="1">
        <f t="shared" si="45"/>
        <v>0</v>
      </c>
    </row>
    <row r="885" spans="5:22" outlineLevel="1" x14ac:dyDescent="0.45">
      <c r="E885" s="28"/>
      <c r="F885" s="28" t="str" cm="1">
        <f t="array" ref="F885">IFERROR(TRIM(_xlfn.TEXTSPLIT(_xlfn.XLOOKUP(E885,techniques!$A$2:$A$608,techniques!$B$2:$B$608),":")),"")</f>
        <v/>
      </c>
      <c r="G885" s="28"/>
      <c r="H885" s="28" t="str">
        <f t="shared" si="43"/>
        <v/>
      </c>
      <c r="J885" s="28"/>
      <c r="K885" s="28" t="str" cm="1">
        <f t="array" ref="K885">IFERROR(TRIM(_xlfn.TEXTSPLIT(_xlfn.XLOOKUP(J885,techniques!$A$2:$A$608,techniques!$B$2:$B$608),":")),"")</f>
        <v/>
      </c>
      <c r="L885" s="28"/>
      <c r="M885" s="28" t="str">
        <f t="shared" si="44"/>
        <v/>
      </c>
      <c r="Q885" s="28"/>
      <c r="R885" s="28"/>
      <c r="S885" s="28"/>
      <c r="T885" s="28"/>
      <c r="V885" s="1">
        <f t="shared" si="45"/>
        <v>0</v>
      </c>
    </row>
    <row r="886" spans="5:22" outlineLevel="1" x14ac:dyDescent="0.45">
      <c r="E886" s="28"/>
      <c r="F886" s="28" t="str" cm="1">
        <f t="array" ref="F886">IFERROR(TRIM(_xlfn.TEXTSPLIT(_xlfn.XLOOKUP(E886,techniques!$A$2:$A$608,techniques!$B$2:$B$608),":")),"")</f>
        <v/>
      </c>
      <c r="G886" s="28"/>
      <c r="H886" s="28" t="str">
        <f t="shared" si="43"/>
        <v/>
      </c>
      <c r="J886" s="28"/>
      <c r="K886" s="28" t="str" cm="1">
        <f t="array" ref="K886">IFERROR(TRIM(_xlfn.TEXTSPLIT(_xlfn.XLOOKUP(J886,techniques!$A$2:$A$608,techniques!$B$2:$B$608),":")),"")</f>
        <v/>
      </c>
      <c r="L886" s="28"/>
      <c r="M886" s="28" t="str">
        <f t="shared" si="44"/>
        <v/>
      </c>
      <c r="Q886" s="28"/>
      <c r="R886" s="28"/>
      <c r="S886" s="28"/>
      <c r="T886" s="28"/>
      <c r="V886" s="1">
        <f t="shared" si="45"/>
        <v>0</v>
      </c>
    </row>
    <row r="887" spans="5:22" outlineLevel="1" x14ac:dyDescent="0.45">
      <c r="E887" s="28"/>
      <c r="F887" s="28" t="str" cm="1">
        <f t="array" ref="F887">IFERROR(TRIM(_xlfn.TEXTSPLIT(_xlfn.XLOOKUP(E887,techniques!$A$2:$A$608,techniques!$B$2:$B$608),":")),"")</f>
        <v/>
      </c>
      <c r="G887" s="28"/>
      <c r="H887" s="28" t="str">
        <f t="shared" si="43"/>
        <v/>
      </c>
      <c r="J887" s="28"/>
      <c r="K887" s="28" t="str" cm="1">
        <f t="array" ref="K887">IFERROR(TRIM(_xlfn.TEXTSPLIT(_xlfn.XLOOKUP(J887,techniques!$A$2:$A$608,techniques!$B$2:$B$608),":")),"")</f>
        <v/>
      </c>
      <c r="L887" s="28"/>
      <c r="M887" s="28" t="str">
        <f t="shared" si="44"/>
        <v/>
      </c>
      <c r="Q887" s="28"/>
      <c r="R887" s="28"/>
      <c r="S887" s="28"/>
      <c r="T887" s="28"/>
      <c r="V887" s="1">
        <f t="shared" si="45"/>
        <v>0</v>
      </c>
    </row>
    <row r="888" spans="5:22" outlineLevel="1" x14ac:dyDescent="0.45">
      <c r="E888" s="28"/>
      <c r="F888" s="28" t="str" cm="1">
        <f t="array" ref="F888">IFERROR(TRIM(_xlfn.TEXTSPLIT(_xlfn.XLOOKUP(E888,techniques!$A$2:$A$608,techniques!$B$2:$B$608),":")),"")</f>
        <v/>
      </c>
      <c r="G888" s="28"/>
      <c r="H888" s="28" t="str">
        <f t="shared" si="43"/>
        <v/>
      </c>
      <c r="J888" s="28"/>
      <c r="K888" s="28" t="str" cm="1">
        <f t="array" ref="K888">IFERROR(TRIM(_xlfn.TEXTSPLIT(_xlfn.XLOOKUP(J888,techniques!$A$2:$A$608,techniques!$B$2:$B$608),":")),"")</f>
        <v/>
      </c>
      <c r="L888" s="28"/>
      <c r="M888" s="28" t="str">
        <f t="shared" si="44"/>
        <v/>
      </c>
      <c r="Q888" s="28"/>
      <c r="R888" s="28"/>
      <c r="S888" s="28"/>
      <c r="T888" s="28"/>
      <c r="V888" s="1">
        <f t="shared" si="45"/>
        <v>0</v>
      </c>
    </row>
    <row r="889" spans="5:22" outlineLevel="1" x14ac:dyDescent="0.45">
      <c r="E889" s="28"/>
      <c r="F889" s="28" t="str" cm="1">
        <f t="array" ref="F889">IFERROR(TRIM(_xlfn.TEXTSPLIT(_xlfn.XLOOKUP(E889,techniques!$A$2:$A$608,techniques!$B$2:$B$608),":")),"")</f>
        <v/>
      </c>
      <c r="G889" s="28"/>
      <c r="H889" s="28" t="str">
        <f t="shared" si="43"/>
        <v/>
      </c>
      <c r="J889" s="28"/>
      <c r="K889" s="28" t="str" cm="1">
        <f t="array" ref="K889">IFERROR(TRIM(_xlfn.TEXTSPLIT(_xlfn.XLOOKUP(J889,techniques!$A$2:$A$608,techniques!$B$2:$B$608),":")),"")</f>
        <v/>
      </c>
      <c r="L889" s="28"/>
      <c r="M889" s="28" t="str">
        <f t="shared" si="44"/>
        <v/>
      </c>
      <c r="Q889" s="28"/>
      <c r="R889" s="28"/>
      <c r="S889" s="28"/>
      <c r="T889" s="28"/>
      <c r="V889" s="1">
        <f t="shared" si="45"/>
        <v>0</v>
      </c>
    </row>
    <row r="890" spans="5:22" outlineLevel="1" x14ac:dyDescent="0.45">
      <c r="E890" s="28"/>
      <c r="F890" s="28" t="str" cm="1">
        <f t="array" ref="F890">IFERROR(TRIM(_xlfn.TEXTSPLIT(_xlfn.XLOOKUP(E890,techniques!$A$2:$A$608,techniques!$B$2:$B$608),":")),"")</f>
        <v/>
      </c>
      <c r="G890" s="28"/>
      <c r="H890" s="28" t="str">
        <f t="shared" si="43"/>
        <v/>
      </c>
      <c r="J890" s="28"/>
      <c r="K890" s="28" t="str" cm="1">
        <f t="array" ref="K890">IFERROR(TRIM(_xlfn.TEXTSPLIT(_xlfn.XLOOKUP(J890,techniques!$A$2:$A$608,techniques!$B$2:$B$608),":")),"")</f>
        <v/>
      </c>
      <c r="L890" s="28"/>
      <c r="M890" s="28" t="str">
        <f t="shared" si="44"/>
        <v/>
      </c>
      <c r="Q890" s="28"/>
      <c r="R890" s="28"/>
      <c r="S890" s="28"/>
      <c r="T890" s="28"/>
      <c r="V890" s="1">
        <f t="shared" si="45"/>
        <v>0</v>
      </c>
    </row>
    <row r="891" spans="5:22" outlineLevel="1" x14ac:dyDescent="0.45">
      <c r="E891" s="28"/>
      <c r="F891" s="28" t="str" cm="1">
        <f t="array" ref="F891">IFERROR(TRIM(_xlfn.TEXTSPLIT(_xlfn.XLOOKUP(E891,techniques!$A$2:$A$608,techniques!$B$2:$B$608),":")),"")</f>
        <v/>
      </c>
      <c r="G891" s="28"/>
      <c r="H891" s="28" t="str">
        <f t="shared" si="43"/>
        <v/>
      </c>
      <c r="J891" s="28"/>
      <c r="K891" s="28" t="str" cm="1">
        <f t="array" ref="K891">IFERROR(TRIM(_xlfn.TEXTSPLIT(_xlfn.XLOOKUP(J891,techniques!$A$2:$A$608,techniques!$B$2:$B$608),":")),"")</f>
        <v/>
      </c>
      <c r="L891" s="28"/>
      <c r="M891" s="28" t="str">
        <f t="shared" si="44"/>
        <v/>
      </c>
      <c r="Q891" s="28"/>
      <c r="R891" s="28"/>
      <c r="S891" s="28"/>
      <c r="T891" s="28"/>
      <c r="V891" s="1">
        <f t="shared" si="45"/>
        <v>0</v>
      </c>
    </row>
    <row r="892" spans="5:22" outlineLevel="1" x14ac:dyDescent="0.45">
      <c r="E892" s="28"/>
      <c r="F892" s="28" t="str" cm="1">
        <f t="array" ref="F892">IFERROR(TRIM(_xlfn.TEXTSPLIT(_xlfn.XLOOKUP(E892,techniques!$A$2:$A$608,techniques!$B$2:$B$608),":")),"")</f>
        <v/>
      </c>
      <c r="G892" s="28"/>
      <c r="H892" s="28" t="str">
        <f t="shared" si="43"/>
        <v/>
      </c>
      <c r="J892" s="28"/>
      <c r="K892" s="28" t="str" cm="1">
        <f t="array" ref="K892">IFERROR(TRIM(_xlfn.TEXTSPLIT(_xlfn.XLOOKUP(J892,techniques!$A$2:$A$608,techniques!$B$2:$B$608),":")),"")</f>
        <v/>
      </c>
      <c r="L892" s="28"/>
      <c r="M892" s="28" t="str">
        <f t="shared" si="44"/>
        <v/>
      </c>
      <c r="Q892" s="28"/>
      <c r="R892" s="28"/>
      <c r="S892" s="28"/>
      <c r="T892" s="28"/>
      <c r="V892" s="1">
        <f t="shared" si="45"/>
        <v>0</v>
      </c>
    </row>
    <row r="893" spans="5:22" outlineLevel="1" x14ac:dyDescent="0.45">
      <c r="E893" s="28"/>
      <c r="F893" s="28" t="str" cm="1">
        <f t="array" ref="F893">IFERROR(TRIM(_xlfn.TEXTSPLIT(_xlfn.XLOOKUP(E893,techniques!$A$2:$A$608,techniques!$B$2:$B$608),":")),"")</f>
        <v/>
      </c>
      <c r="G893" s="28"/>
      <c r="H893" s="28" t="str">
        <f t="shared" si="43"/>
        <v/>
      </c>
      <c r="J893" s="28"/>
      <c r="K893" s="28" t="str" cm="1">
        <f t="array" ref="K893">IFERROR(TRIM(_xlfn.TEXTSPLIT(_xlfn.XLOOKUP(J893,techniques!$A$2:$A$608,techniques!$B$2:$B$608),":")),"")</f>
        <v/>
      </c>
      <c r="L893" s="28"/>
      <c r="M893" s="28" t="str">
        <f t="shared" si="44"/>
        <v/>
      </c>
      <c r="Q893" s="28"/>
      <c r="R893" s="28"/>
      <c r="S893" s="28"/>
      <c r="T893" s="28"/>
      <c r="V893" s="1">
        <f t="shared" si="45"/>
        <v>0</v>
      </c>
    </row>
    <row r="894" spans="5:22" outlineLevel="1" x14ac:dyDescent="0.45">
      <c r="E894" s="28"/>
      <c r="F894" s="28" t="str" cm="1">
        <f t="array" ref="F894">IFERROR(TRIM(_xlfn.TEXTSPLIT(_xlfn.XLOOKUP(E894,techniques!$A$2:$A$608,techniques!$B$2:$B$608),":")),"")</f>
        <v/>
      </c>
      <c r="G894" s="28"/>
      <c r="H894" s="28" t="str">
        <f t="shared" si="43"/>
        <v/>
      </c>
      <c r="J894" s="28"/>
      <c r="K894" s="28" t="str" cm="1">
        <f t="array" ref="K894">IFERROR(TRIM(_xlfn.TEXTSPLIT(_xlfn.XLOOKUP(J894,techniques!$A$2:$A$608,techniques!$B$2:$B$608),":")),"")</f>
        <v/>
      </c>
      <c r="L894" s="28"/>
      <c r="M894" s="28" t="str">
        <f t="shared" si="44"/>
        <v/>
      </c>
      <c r="Q894" s="28"/>
      <c r="R894" s="28"/>
      <c r="S894" s="28"/>
      <c r="T894" s="28"/>
      <c r="V894" s="1">
        <f t="shared" si="45"/>
        <v>0</v>
      </c>
    </row>
    <row r="895" spans="5:22" outlineLevel="1" x14ac:dyDescent="0.45">
      <c r="E895" s="28"/>
      <c r="F895" s="28" t="str" cm="1">
        <f t="array" ref="F895">IFERROR(TRIM(_xlfn.TEXTSPLIT(_xlfn.XLOOKUP(E895,techniques!$A$2:$A$608,techniques!$B$2:$B$608),":")),"")</f>
        <v/>
      </c>
      <c r="G895" s="28"/>
      <c r="H895" s="28" t="str">
        <f t="shared" si="43"/>
        <v/>
      </c>
      <c r="J895" s="28"/>
      <c r="K895" s="28" t="str" cm="1">
        <f t="array" ref="K895">IFERROR(TRIM(_xlfn.TEXTSPLIT(_xlfn.XLOOKUP(J895,techniques!$A$2:$A$608,techniques!$B$2:$B$608),":")),"")</f>
        <v/>
      </c>
      <c r="L895" s="28"/>
      <c r="M895" s="28" t="str">
        <f t="shared" si="44"/>
        <v/>
      </c>
      <c r="Q895" s="28"/>
      <c r="R895" s="28"/>
      <c r="S895" s="28"/>
      <c r="T895" s="28"/>
      <c r="V895" s="1">
        <f t="shared" si="45"/>
        <v>0</v>
      </c>
    </row>
    <row r="896" spans="5:22" outlineLevel="1" x14ac:dyDescent="0.45">
      <c r="E896" s="28"/>
      <c r="F896" s="28" t="str" cm="1">
        <f t="array" ref="F896">IFERROR(TRIM(_xlfn.TEXTSPLIT(_xlfn.XLOOKUP(E896,techniques!$A$2:$A$608,techniques!$B$2:$B$608),":")),"")</f>
        <v/>
      </c>
      <c r="G896" s="28"/>
      <c r="H896" s="28" t="str">
        <f t="shared" si="43"/>
        <v/>
      </c>
      <c r="J896" s="28"/>
      <c r="K896" s="28" t="str" cm="1">
        <f t="array" ref="K896">IFERROR(TRIM(_xlfn.TEXTSPLIT(_xlfn.XLOOKUP(J896,techniques!$A$2:$A$608,techniques!$B$2:$B$608),":")),"")</f>
        <v/>
      </c>
      <c r="L896" s="28"/>
      <c r="M896" s="28" t="str">
        <f t="shared" si="44"/>
        <v/>
      </c>
      <c r="Q896" s="28"/>
      <c r="R896" s="28"/>
      <c r="S896" s="28"/>
      <c r="T896" s="28"/>
      <c r="V896" s="1">
        <f t="shared" si="45"/>
        <v>0</v>
      </c>
    </row>
    <row r="897" spans="5:22" outlineLevel="1" x14ac:dyDescent="0.45">
      <c r="E897" s="28"/>
      <c r="F897" s="28" t="str" cm="1">
        <f t="array" ref="F897">IFERROR(TRIM(_xlfn.TEXTSPLIT(_xlfn.XLOOKUP(E897,techniques!$A$2:$A$608,techniques!$B$2:$B$608),":")),"")</f>
        <v/>
      </c>
      <c r="G897" s="28"/>
      <c r="H897" s="28" t="str">
        <f t="shared" si="43"/>
        <v/>
      </c>
      <c r="J897" s="28"/>
      <c r="K897" s="28" t="str" cm="1">
        <f t="array" ref="K897">IFERROR(TRIM(_xlfn.TEXTSPLIT(_xlfn.XLOOKUP(J897,techniques!$A$2:$A$608,techniques!$B$2:$B$608),":")),"")</f>
        <v/>
      </c>
      <c r="L897" s="28"/>
      <c r="M897" s="28" t="str">
        <f t="shared" si="44"/>
        <v/>
      </c>
      <c r="Q897" s="28"/>
      <c r="R897" s="28"/>
      <c r="S897" s="28"/>
      <c r="T897" s="28"/>
      <c r="V897" s="1">
        <f t="shared" si="45"/>
        <v>0</v>
      </c>
    </row>
    <row r="898" spans="5:22" outlineLevel="1" x14ac:dyDescent="0.45">
      <c r="E898" s="28"/>
      <c r="F898" s="28" t="str" cm="1">
        <f t="array" ref="F898">IFERROR(TRIM(_xlfn.TEXTSPLIT(_xlfn.XLOOKUP(E898,techniques!$A$2:$A$608,techniques!$B$2:$B$608),":")),"")</f>
        <v/>
      </c>
      <c r="G898" s="28"/>
      <c r="H898" s="28" t="str">
        <f t="shared" si="43"/>
        <v/>
      </c>
      <c r="J898" s="28"/>
      <c r="K898" s="28" t="str" cm="1">
        <f t="array" ref="K898">IFERROR(TRIM(_xlfn.TEXTSPLIT(_xlfn.XLOOKUP(J898,techniques!$A$2:$A$608,techniques!$B$2:$B$608),":")),"")</f>
        <v/>
      </c>
      <c r="L898" s="28"/>
      <c r="M898" s="28" t="str">
        <f t="shared" si="44"/>
        <v/>
      </c>
      <c r="Q898" s="28"/>
      <c r="R898" s="28"/>
      <c r="S898" s="28"/>
      <c r="T898" s="28"/>
      <c r="V898" s="1">
        <f t="shared" si="45"/>
        <v>0</v>
      </c>
    </row>
    <row r="899" spans="5:22" outlineLevel="1" x14ac:dyDescent="0.45">
      <c r="E899" s="28"/>
      <c r="F899" s="28" t="str" cm="1">
        <f t="array" ref="F899">IFERROR(TRIM(_xlfn.TEXTSPLIT(_xlfn.XLOOKUP(E899,techniques!$A$2:$A$608,techniques!$B$2:$B$608),":")),"")</f>
        <v/>
      </c>
      <c r="G899" s="28"/>
      <c r="H899" s="28" t="str">
        <f t="shared" si="43"/>
        <v/>
      </c>
      <c r="J899" s="28"/>
      <c r="K899" s="28" t="str" cm="1">
        <f t="array" ref="K899">IFERROR(TRIM(_xlfn.TEXTSPLIT(_xlfn.XLOOKUP(J899,techniques!$A$2:$A$608,techniques!$B$2:$B$608),":")),"")</f>
        <v/>
      </c>
      <c r="L899" s="28"/>
      <c r="M899" s="28" t="str">
        <f t="shared" si="44"/>
        <v/>
      </c>
      <c r="Q899" s="28"/>
      <c r="R899" s="28"/>
      <c r="S899" s="28"/>
      <c r="T899" s="28"/>
      <c r="V899" s="1">
        <f t="shared" si="45"/>
        <v>0</v>
      </c>
    </row>
    <row r="900" spans="5:22" outlineLevel="1" x14ac:dyDescent="0.45">
      <c r="E900" s="28"/>
      <c r="F900" s="28" t="str" cm="1">
        <f t="array" ref="F900">IFERROR(TRIM(_xlfn.TEXTSPLIT(_xlfn.XLOOKUP(E900,techniques!$A$2:$A$608,techniques!$B$2:$B$608),":")),"")</f>
        <v/>
      </c>
      <c r="G900" s="28"/>
      <c r="H900" s="28" t="str">
        <f t="shared" si="43"/>
        <v/>
      </c>
      <c r="J900" s="28"/>
      <c r="K900" s="28" t="str" cm="1">
        <f t="array" ref="K900">IFERROR(TRIM(_xlfn.TEXTSPLIT(_xlfn.XLOOKUP(J900,techniques!$A$2:$A$608,techniques!$B$2:$B$608),":")),"")</f>
        <v/>
      </c>
      <c r="L900" s="28"/>
      <c r="M900" s="28" t="str">
        <f t="shared" si="44"/>
        <v/>
      </c>
      <c r="Q900" s="28"/>
      <c r="R900" s="28"/>
      <c r="S900" s="28"/>
      <c r="T900" s="28"/>
      <c r="V900" s="1">
        <f t="shared" si="45"/>
        <v>0</v>
      </c>
    </row>
    <row r="901" spans="5:22" outlineLevel="1" x14ac:dyDescent="0.45">
      <c r="E901" s="28"/>
      <c r="F901" s="28" t="str" cm="1">
        <f t="array" ref="F901">IFERROR(TRIM(_xlfn.TEXTSPLIT(_xlfn.XLOOKUP(E901,techniques!$A$2:$A$608,techniques!$B$2:$B$608),":")),"")</f>
        <v/>
      </c>
      <c r="G901" s="28"/>
      <c r="H901" s="28" t="str">
        <f t="shared" si="43"/>
        <v/>
      </c>
      <c r="J901" s="28"/>
      <c r="K901" s="28" t="str" cm="1">
        <f t="array" ref="K901">IFERROR(TRIM(_xlfn.TEXTSPLIT(_xlfn.XLOOKUP(J901,techniques!$A$2:$A$608,techniques!$B$2:$B$608),":")),"")</f>
        <v/>
      </c>
      <c r="L901" s="28"/>
      <c r="M901" s="28" t="str">
        <f t="shared" si="44"/>
        <v/>
      </c>
      <c r="Q901" s="28"/>
      <c r="R901" s="28"/>
      <c r="S901" s="28"/>
      <c r="T901" s="28"/>
      <c r="V901" s="1">
        <f t="shared" si="45"/>
        <v>0</v>
      </c>
    </row>
    <row r="902" spans="5:22" outlineLevel="1" x14ac:dyDescent="0.45">
      <c r="E902" s="28"/>
      <c r="F902" s="28" t="str" cm="1">
        <f t="array" ref="F902">IFERROR(TRIM(_xlfn.TEXTSPLIT(_xlfn.XLOOKUP(E902,techniques!$A$2:$A$608,techniques!$B$2:$B$608),":")),"")</f>
        <v/>
      </c>
      <c r="G902" s="28"/>
      <c r="H902" s="28" t="str">
        <f t="shared" si="43"/>
        <v/>
      </c>
      <c r="J902" s="28"/>
      <c r="K902" s="28" t="str" cm="1">
        <f t="array" ref="K902">IFERROR(TRIM(_xlfn.TEXTSPLIT(_xlfn.XLOOKUP(J902,techniques!$A$2:$A$608,techniques!$B$2:$B$608),":")),"")</f>
        <v/>
      </c>
      <c r="L902" s="28"/>
      <c r="M902" s="28" t="str">
        <f t="shared" si="44"/>
        <v/>
      </c>
      <c r="Q902" s="28"/>
      <c r="R902" s="28"/>
      <c r="S902" s="28"/>
      <c r="T902" s="28"/>
      <c r="V902" s="1">
        <f t="shared" si="45"/>
        <v>0</v>
      </c>
    </row>
    <row r="903" spans="5:22" outlineLevel="1" x14ac:dyDescent="0.45">
      <c r="E903" s="28"/>
      <c r="F903" s="28" t="str" cm="1">
        <f t="array" ref="F903">IFERROR(TRIM(_xlfn.TEXTSPLIT(_xlfn.XLOOKUP(E903,techniques!$A$2:$A$608,techniques!$B$2:$B$608),":")),"")</f>
        <v/>
      </c>
      <c r="G903" s="28"/>
      <c r="H903" s="28" t="str">
        <f t="shared" si="43"/>
        <v/>
      </c>
      <c r="J903" s="28"/>
      <c r="K903" s="28" t="str" cm="1">
        <f t="array" ref="K903">IFERROR(TRIM(_xlfn.TEXTSPLIT(_xlfn.XLOOKUP(J903,techniques!$A$2:$A$608,techniques!$B$2:$B$608),":")),"")</f>
        <v/>
      </c>
      <c r="L903" s="28"/>
      <c r="M903" s="28" t="str">
        <f t="shared" si="44"/>
        <v/>
      </c>
      <c r="Q903" s="28"/>
      <c r="R903" s="28"/>
      <c r="S903" s="28"/>
      <c r="T903" s="28"/>
      <c r="V903" s="1">
        <f t="shared" si="45"/>
        <v>0</v>
      </c>
    </row>
    <row r="904" spans="5:22" outlineLevel="1" x14ac:dyDescent="0.45">
      <c r="E904" s="28"/>
      <c r="F904" s="28" t="str" cm="1">
        <f t="array" ref="F904">IFERROR(TRIM(_xlfn.TEXTSPLIT(_xlfn.XLOOKUP(E904,techniques!$A$2:$A$608,techniques!$B$2:$B$608),":")),"")</f>
        <v/>
      </c>
      <c r="G904" s="28"/>
      <c r="H904" s="28" t="str">
        <f t="shared" si="43"/>
        <v/>
      </c>
      <c r="J904" s="28"/>
      <c r="K904" s="28" t="str" cm="1">
        <f t="array" ref="K904">IFERROR(TRIM(_xlfn.TEXTSPLIT(_xlfn.XLOOKUP(J904,techniques!$A$2:$A$608,techniques!$B$2:$B$608),":")),"")</f>
        <v/>
      </c>
      <c r="L904" s="28"/>
      <c r="M904" s="28" t="str">
        <f t="shared" si="44"/>
        <v/>
      </c>
      <c r="Q904" s="28"/>
      <c r="R904" s="28"/>
      <c r="S904" s="28"/>
      <c r="T904" s="28"/>
      <c r="V904" s="1">
        <f t="shared" si="45"/>
        <v>0</v>
      </c>
    </row>
    <row r="905" spans="5:22" outlineLevel="1" x14ac:dyDescent="0.45">
      <c r="E905" s="28"/>
      <c r="F905" s="28" t="str" cm="1">
        <f t="array" ref="F905">IFERROR(TRIM(_xlfn.TEXTSPLIT(_xlfn.XLOOKUP(E905,techniques!$A$2:$A$608,techniques!$B$2:$B$608),":")),"")</f>
        <v/>
      </c>
      <c r="G905" s="28"/>
      <c r="H905" s="28" t="str">
        <f t="shared" si="43"/>
        <v/>
      </c>
      <c r="J905" s="28"/>
      <c r="K905" s="28" t="str" cm="1">
        <f t="array" ref="K905">IFERROR(TRIM(_xlfn.TEXTSPLIT(_xlfn.XLOOKUP(J905,techniques!$A$2:$A$608,techniques!$B$2:$B$608),":")),"")</f>
        <v/>
      </c>
      <c r="L905" s="28"/>
      <c r="M905" s="28" t="str">
        <f t="shared" si="44"/>
        <v/>
      </c>
      <c r="Q905" s="28"/>
      <c r="R905" s="28"/>
      <c r="S905" s="28"/>
      <c r="T905" s="28"/>
      <c r="V905" s="1">
        <f t="shared" si="45"/>
        <v>0</v>
      </c>
    </row>
    <row r="906" spans="5:22" outlineLevel="1" x14ac:dyDescent="0.45">
      <c r="E906" s="28"/>
      <c r="F906" s="28" t="str" cm="1">
        <f t="array" ref="F906">IFERROR(TRIM(_xlfn.TEXTSPLIT(_xlfn.XLOOKUP(E906,techniques!$A$2:$A$608,techniques!$B$2:$B$608),":")),"")</f>
        <v/>
      </c>
      <c r="G906" s="28"/>
      <c r="H906" s="28" t="str">
        <f t="shared" si="43"/>
        <v/>
      </c>
      <c r="J906" s="28"/>
      <c r="K906" s="28" t="str" cm="1">
        <f t="array" ref="K906">IFERROR(TRIM(_xlfn.TEXTSPLIT(_xlfn.XLOOKUP(J906,techniques!$A$2:$A$608,techniques!$B$2:$B$608),":")),"")</f>
        <v/>
      </c>
      <c r="L906" s="28"/>
      <c r="M906" s="28" t="str">
        <f t="shared" si="44"/>
        <v/>
      </c>
      <c r="Q906" s="28"/>
      <c r="R906" s="28"/>
      <c r="S906" s="28"/>
      <c r="T906" s="28"/>
      <c r="V906" s="1">
        <f t="shared" si="45"/>
        <v>0</v>
      </c>
    </row>
    <row r="907" spans="5:22" outlineLevel="1" x14ac:dyDescent="0.45">
      <c r="E907" s="28"/>
      <c r="F907" s="28" t="str" cm="1">
        <f t="array" ref="F907">IFERROR(TRIM(_xlfn.TEXTSPLIT(_xlfn.XLOOKUP(E907,techniques!$A$2:$A$608,techniques!$B$2:$B$608),":")),"")</f>
        <v/>
      </c>
      <c r="G907" s="28"/>
      <c r="H907" s="28" t="str">
        <f t="shared" si="43"/>
        <v/>
      </c>
      <c r="J907" s="28"/>
      <c r="K907" s="28" t="str" cm="1">
        <f t="array" ref="K907">IFERROR(TRIM(_xlfn.TEXTSPLIT(_xlfn.XLOOKUP(J907,techniques!$A$2:$A$608,techniques!$B$2:$B$608),":")),"")</f>
        <v/>
      </c>
      <c r="L907" s="28"/>
      <c r="M907" s="28" t="str">
        <f t="shared" si="44"/>
        <v/>
      </c>
      <c r="Q907" s="28"/>
      <c r="R907" s="28"/>
      <c r="S907" s="28"/>
      <c r="T907" s="28"/>
      <c r="V907" s="1">
        <f t="shared" si="45"/>
        <v>0</v>
      </c>
    </row>
    <row r="908" spans="5:22" outlineLevel="1" x14ac:dyDescent="0.45">
      <c r="E908" s="28"/>
      <c r="F908" s="28" t="str" cm="1">
        <f t="array" ref="F908">IFERROR(TRIM(_xlfn.TEXTSPLIT(_xlfn.XLOOKUP(E908,techniques!$A$2:$A$608,techniques!$B$2:$B$608),":")),"")</f>
        <v/>
      </c>
      <c r="G908" s="28"/>
      <c r="H908" s="28" t="str">
        <f t="shared" si="43"/>
        <v/>
      </c>
      <c r="J908" s="28"/>
      <c r="K908" s="28" t="str" cm="1">
        <f t="array" ref="K908">IFERROR(TRIM(_xlfn.TEXTSPLIT(_xlfn.XLOOKUP(J908,techniques!$A$2:$A$608,techniques!$B$2:$B$608),":")),"")</f>
        <v/>
      </c>
      <c r="L908" s="28"/>
      <c r="M908" s="28" t="str">
        <f t="shared" si="44"/>
        <v/>
      </c>
      <c r="Q908" s="28"/>
      <c r="R908" s="28"/>
      <c r="S908" s="28"/>
      <c r="T908" s="28"/>
      <c r="V908" s="1">
        <f t="shared" si="45"/>
        <v>0</v>
      </c>
    </row>
    <row r="909" spans="5:22" outlineLevel="1" x14ac:dyDescent="0.45">
      <c r="E909" s="28"/>
      <c r="F909" s="28" t="str" cm="1">
        <f t="array" ref="F909">IFERROR(TRIM(_xlfn.TEXTSPLIT(_xlfn.XLOOKUP(E909,techniques!$A$2:$A$608,techniques!$B$2:$B$608),":")),"")</f>
        <v/>
      </c>
      <c r="G909" s="28"/>
      <c r="H909" s="28" t="str">
        <f t="shared" si="43"/>
        <v/>
      </c>
      <c r="J909" s="28"/>
      <c r="K909" s="28" t="str" cm="1">
        <f t="array" ref="K909">IFERROR(TRIM(_xlfn.TEXTSPLIT(_xlfn.XLOOKUP(J909,techniques!$A$2:$A$608,techniques!$B$2:$B$608),":")),"")</f>
        <v/>
      </c>
      <c r="L909" s="28"/>
      <c r="M909" s="28" t="str">
        <f t="shared" si="44"/>
        <v/>
      </c>
      <c r="Q909" s="28"/>
      <c r="R909" s="28"/>
      <c r="S909" s="28"/>
      <c r="T909" s="28"/>
      <c r="V909" s="1">
        <f t="shared" si="45"/>
        <v>0</v>
      </c>
    </row>
    <row r="910" spans="5:22" outlineLevel="1" x14ac:dyDescent="0.45">
      <c r="E910" s="28"/>
      <c r="F910" s="28" t="str" cm="1">
        <f t="array" ref="F910">IFERROR(TRIM(_xlfn.TEXTSPLIT(_xlfn.XLOOKUP(E910,techniques!$A$2:$A$608,techniques!$B$2:$B$608),":")),"")</f>
        <v/>
      </c>
      <c r="G910" s="28"/>
      <c r="H910" s="28" t="str">
        <f t="shared" si="43"/>
        <v/>
      </c>
      <c r="J910" s="28"/>
      <c r="K910" s="28" t="str" cm="1">
        <f t="array" ref="K910">IFERROR(TRIM(_xlfn.TEXTSPLIT(_xlfn.XLOOKUP(J910,techniques!$A$2:$A$608,techniques!$B$2:$B$608),":")),"")</f>
        <v/>
      </c>
      <c r="L910" s="28"/>
      <c r="M910" s="28" t="str">
        <f t="shared" si="44"/>
        <v/>
      </c>
      <c r="Q910" s="28"/>
      <c r="R910" s="28"/>
      <c r="S910" s="28"/>
      <c r="T910" s="28"/>
      <c r="V910" s="1">
        <f t="shared" si="45"/>
        <v>0</v>
      </c>
    </row>
    <row r="911" spans="5:22" outlineLevel="1" x14ac:dyDescent="0.45">
      <c r="E911" s="28"/>
      <c r="F911" s="28" t="str" cm="1">
        <f t="array" ref="F911">IFERROR(TRIM(_xlfn.TEXTSPLIT(_xlfn.XLOOKUP(E911,techniques!$A$2:$A$608,techniques!$B$2:$B$608),":")),"")</f>
        <v/>
      </c>
      <c r="G911" s="28"/>
      <c r="H911" s="28" t="str">
        <f t="shared" ref="H911:H974" si="46">IF(G911="",_xlfn.TEXTJOIN(": ",TRUE,E911,F911),_xlfn.TEXTJOIN(": ",TRUE,E911,G911))</f>
        <v/>
      </c>
      <c r="J911" s="28"/>
      <c r="K911" s="28" t="str" cm="1">
        <f t="array" ref="K911">IFERROR(TRIM(_xlfn.TEXTSPLIT(_xlfn.XLOOKUP(J911,techniques!$A$2:$A$608,techniques!$B$2:$B$608),":")),"")</f>
        <v/>
      </c>
      <c r="L911" s="28"/>
      <c r="M911" s="28" t="str">
        <f t="shared" ref="M911:M974" si="47">IF(L911="",_xlfn.TEXTJOIN(": ",TRUE,J911,K911),_xlfn.TEXTJOIN(": ",TRUE,J911,L911))</f>
        <v/>
      </c>
      <c r="Q911" s="28"/>
      <c r="R911" s="28"/>
      <c r="S911" s="28"/>
      <c r="T911" s="28"/>
      <c r="V911" s="1">
        <f t="shared" ref="V911:V974" si="48">IF(ISNA(MATCH(J911,E$14:E$1000,0)),J911,"")</f>
        <v>0</v>
      </c>
    </row>
    <row r="912" spans="5:22" outlineLevel="1" x14ac:dyDescent="0.45">
      <c r="E912" s="28"/>
      <c r="F912" s="28" t="str" cm="1">
        <f t="array" ref="F912">IFERROR(TRIM(_xlfn.TEXTSPLIT(_xlfn.XLOOKUP(E912,techniques!$A$2:$A$608,techniques!$B$2:$B$608),":")),"")</f>
        <v/>
      </c>
      <c r="G912" s="28"/>
      <c r="H912" s="28" t="str">
        <f t="shared" si="46"/>
        <v/>
      </c>
      <c r="J912" s="28"/>
      <c r="K912" s="28" t="str" cm="1">
        <f t="array" ref="K912">IFERROR(TRIM(_xlfn.TEXTSPLIT(_xlfn.XLOOKUP(J912,techniques!$A$2:$A$608,techniques!$B$2:$B$608),":")),"")</f>
        <v/>
      </c>
      <c r="L912" s="28"/>
      <c r="M912" s="28" t="str">
        <f t="shared" si="47"/>
        <v/>
      </c>
      <c r="Q912" s="28"/>
      <c r="R912" s="28"/>
      <c r="S912" s="28"/>
      <c r="T912" s="28"/>
      <c r="V912" s="1">
        <f t="shared" si="48"/>
        <v>0</v>
      </c>
    </row>
    <row r="913" spans="5:22" outlineLevel="1" x14ac:dyDescent="0.45">
      <c r="E913" s="28"/>
      <c r="F913" s="28" t="str" cm="1">
        <f t="array" ref="F913">IFERROR(TRIM(_xlfn.TEXTSPLIT(_xlfn.XLOOKUP(E913,techniques!$A$2:$A$608,techniques!$B$2:$B$608),":")),"")</f>
        <v/>
      </c>
      <c r="G913" s="28"/>
      <c r="H913" s="28" t="str">
        <f t="shared" si="46"/>
        <v/>
      </c>
      <c r="J913" s="28"/>
      <c r="K913" s="28" t="str" cm="1">
        <f t="array" ref="K913">IFERROR(TRIM(_xlfn.TEXTSPLIT(_xlfn.XLOOKUP(J913,techniques!$A$2:$A$608,techniques!$B$2:$B$608),":")),"")</f>
        <v/>
      </c>
      <c r="L913" s="28"/>
      <c r="M913" s="28" t="str">
        <f t="shared" si="47"/>
        <v/>
      </c>
      <c r="Q913" s="28"/>
      <c r="R913" s="28"/>
      <c r="S913" s="28"/>
      <c r="T913" s="28"/>
      <c r="V913" s="1">
        <f t="shared" si="48"/>
        <v>0</v>
      </c>
    </row>
    <row r="914" spans="5:22" outlineLevel="1" x14ac:dyDescent="0.45">
      <c r="E914" s="28"/>
      <c r="F914" s="28" t="str" cm="1">
        <f t="array" ref="F914">IFERROR(TRIM(_xlfn.TEXTSPLIT(_xlfn.XLOOKUP(E914,techniques!$A$2:$A$608,techniques!$B$2:$B$608),":")),"")</f>
        <v/>
      </c>
      <c r="G914" s="28"/>
      <c r="H914" s="28" t="str">
        <f t="shared" si="46"/>
        <v/>
      </c>
      <c r="J914" s="28"/>
      <c r="K914" s="28" t="str" cm="1">
        <f t="array" ref="K914">IFERROR(TRIM(_xlfn.TEXTSPLIT(_xlfn.XLOOKUP(J914,techniques!$A$2:$A$608,techniques!$B$2:$B$608),":")),"")</f>
        <v/>
      </c>
      <c r="L914" s="28"/>
      <c r="M914" s="28" t="str">
        <f t="shared" si="47"/>
        <v/>
      </c>
      <c r="Q914" s="28"/>
      <c r="R914" s="28"/>
      <c r="S914" s="28"/>
      <c r="T914" s="28"/>
      <c r="V914" s="1">
        <f t="shared" si="48"/>
        <v>0</v>
      </c>
    </row>
    <row r="915" spans="5:22" outlineLevel="1" x14ac:dyDescent="0.45">
      <c r="E915" s="28"/>
      <c r="F915" s="28" t="str" cm="1">
        <f t="array" ref="F915">IFERROR(TRIM(_xlfn.TEXTSPLIT(_xlfn.XLOOKUP(E915,techniques!$A$2:$A$608,techniques!$B$2:$B$608),":")),"")</f>
        <v/>
      </c>
      <c r="G915" s="28"/>
      <c r="H915" s="28" t="str">
        <f t="shared" si="46"/>
        <v/>
      </c>
      <c r="J915" s="28"/>
      <c r="K915" s="28" t="str" cm="1">
        <f t="array" ref="K915">IFERROR(TRIM(_xlfn.TEXTSPLIT(_xlfn.XLOOKUP(J915,techniques!$A$2:$A$608,techniques!$B$2:$B$608),":")),"")</f>
        <v/>
      </c>
      <c r="L915" s="28"/>
      <c r="M915" s="28" t="str">
        <f t="shared" si="47"/>
        <v/>
      </c>
      <c r="Q915" s="28"/>
      <c r="R915" s="28"/>
      <c r="S915" s="28"/>
      <c r="T915" s="28"/>
      <c r="V915" s="1">
        <f t="shared" si="48"/>
        <v>0</v>
      </c>
    </row>
    <row r="916" spans="5:22" outlineLevel="1" x14ac:dyDescent="0.45">
      <c r="E916" s="28"/>
      <c r="F916" s="28" t="str" cm="1">
        <f t="array" ref="F916">IFERROR(TRIM(_xlfn.TEXTSPLIT(_xlfn.XLOOKUP(E916,techniques!$A$2:$A$608,techniques!$B$2:$B$608),":")),"")</f>
        <v/>
      </c>
      <c r="G916" s="28"/>
      <c r="H916" s="28" t="str">
        <f t="shared" si="46"/>
        <v/>
      </c>
      <c r="J916" s="28"/>
      <c r="K916" s="28" t="str" cm="1">
        <f t="array" ref="K916">IFERROR(TRIM(_xlfn.TEXTSPLIT(_xlfn.XLOOKUP(J916,techniques!$A$2:$A$608,techniques!$B$2:$B$608),":")),"")</f>
        <v/>
      </c>
      <c r="L916" s="28"/>
      <c r="M916" s="28" t="str">
        <f t="shared" si="47"/>
        <v/>
      </c>
      <c r="Q916" s="28"/>
      <c r="R916" s="28"/>
      <c r="S916" s="28"/>
      <c r="T916" s="28"/>
      <c r="V916" s="1">
        <f t="shared" si="48"/>
        <v>0</v>
      </c>
    </row>
    <row r="917" spans="5:22" outlineLevel="1" x14ac:dyDescent="0.45">
      <c r="E917" s="28"/>
      <c r="F917" s="28" t="str" cm="1">
        <f t="array" ref="F917">IFERROR(TRIM(_xlfn.TEXTSPLIT(_xlfn.XLOOKUP(E917,techniques!$A$2:$A$608,techniques!$B$2:$B$608),":")),"")</f>
        <v/>
      </c>
      <c r="G917" s="28"/>
      <c r="H917" s="28" t="str">
        <f t="shared" si="46"/>
        <v/>
      </c>
      <c r="J917" s="28"/>
      <c r="K917" s="28" t="str" cm="1">
        <f t="array" ref="K917">IFERROR(TRIM(_xlfn.TEXTSPLIT(_xlfn.XLOOKUP(J917,techniques!$A$2:$A$608,techniques!$B$2:$B$608),":")),"")</f>
        <v/>
      </c>
      <c r="L917" s="28"/>
      <c r="M917" s="28" t="str">
        <f t="shared" si="47"/>
        <v/>
      </c>
      <c r="Q917" s="28"/>
      <c r="R917" s="28"/>
      <c r="S917" s="28"/>
      <c r="T917" s="28"/>
      <c r="V917" s="1">
        <f t="shared" si="48"/>
        <v>0</v>
      </c>
    </row>
    <row r="918" spans="5:22" outlineLevel="1" x14ac:dyDescent="0.45">
      <c r="E918" s="28"/>
      <c r="F918" s="28" t="str" cm="1">
        <f t="array" ref="F918">IFERROR(TRIM(_xlfn.TEXTSPLIT(_xlfn.XLOOKUP(E918,techniques!$A$2:$A$608,techniques!$B$2:$B$608),":")),"")</f>
        <v/>
      </c>
      <c r="G918" s="28"/>
      <c r="H918" s="28" t="str">
        <f t="shared" si="46"/>
        <v/>
      </c>
      <c r="J918" s="28"/>
      <c r="K918" s="28" t="str" cm="1">
        <f t="array" ref="K918">IFERROR(TRIM(_xlfn.TEXTSPLIT(_xlfn.XLOOKUP(J918,techniques!$A$2:$A$608,techniques!$B$2:$B$608),":")),"")</f>
        <v/>
      </c>
      <c r="L918" s="28"/>
      <c r="M918" s="28" t="str">
        <f t="shared" si="47"/>
        <v/>
      </c>
      <c r="Q918" s="28"/>
      <c r="R918" s="28"/>
      <c r="S918" s="28"/>
      <c r="T918" s="28"/>
      <c r="V918" s="1">
        <f t="shared" si="48"/>
        <v>0</v>
      </c>
    </row>
    <row r="919" spans="5:22" outlineLevel="1" x14ac:dyDescent="0.45">
      <c r="E919" s="28"/>
      <c r="F919" s="28" t="str" cm="1">
        <f t="array" ref="F919">IFERROR(TRIM(_xlfn.TEXTSPLIT(_xlfn.XLOOKUP(E919,techniques!$A$2:$A$608,techniques!$B$2:$B$608),":")),"")</f>
        <v/>
      </c>
      <c r="G919" s="28"/>
      <c r="H919" s="28" t="str">
        <f t="shared" si="46"/>
        <v/>
      </c>
      <c r="J919" s="28"/>
      <c r="K919" s="28" t="str" cm="1">
        <f t="array" ref="K919">IFERROR(TRIM(_xlfn.TEXTSPLIT(_xlfn.XLOOKUP(J919,techniques!$A$2:$A$608,techniques!$B$2:$B$608),":")),"")</f>
        <v/>
      </c>
      <c r="L919" s="28"/>
      <c r="M919" s="28" t="str">
        <f t="shared" si="47"/>
        <v/>
      </c>
      <c r="Q919" s="28"/>
      <c r="R919" s="28"/>
      <c r="S919" s="28"/>
      <c r="T919" s="28"/>
      <c r="V919" s="1">
        <f t="shared" si="48"/>
        <v>0</v>
      </c>
    </row>
    <row r="920" spans="5:22" outlineLevel="1" x14ac:dyDescent="0.45">
      <c r="E920" s="28"/>
      <c r="F920" s="28" t="str" cm="1">
        <f t="array" ref="F920">IFERROR(TRIM(_xlfn.TEXTSPLIT(_xlfn.XLOOKUP(E920,techniques!$A$2:$A$608,techniques!$B$2:$B$608),":")),"")</f>
        <v/>
      </c>
      <c r="G920" s="28"/>
      <c r="H920" s="28" t="str">
        <f t="shared" si="46"/>
        <v/>
      </c>
      <c r="J920" s="28"/>
      <c r="K920" s="28" t="str" cm="1">
        <f t="array" ref="K920">IFERROR(TRIM(_xlfn.TEXTSPLIT(_xlfn.XLOOKUP(J920,techniques!$A$2:$A$608,techniques!$B$2:$B$608),":")),"")</f>
        <v/>
      </c>
      <c r="L920" s="28"/>
      <c r="M920" s="28" t="str">
        <f t="shared" si="47"/>
        <v/>
      </c>
      <c r="Q920" s="28"/>
      <c r="R920" s="28"/>
      <c r="S920" s="28"/>
      <c r="T920" s="28"/>
      <c r="V920" s="1">
        <f t="shared" si="48"/>
        <v>0</v>
      </c>
    </row>
    <row r="921" spans="5:22" outlineLevel="1" x14ac:dyDescent="0.45">
      <c r="E921" s="28"/>
      <c r="F921" s="28" t="str" cm="1">
        <f t="array" ref="F921">IFERROR(TRIM(_xlfn.TEXTSPLIT(_xlfn.XLOOKUP(E921,techniques!$A$2:$A$608,techniques!$B$2:$B$608),":")),"")</f>
        <v/>
      </c>
      <c r="G921" s="28"/>
      <c r="H921" s="28" t="str">
        <f t="shared" si="46"/>
        <v/>
      </c>
      <c r="J921" s="28"/>
      <c r="K921" s="28" t="str" cm="1">
        <f t="array" ref="K921">IFERROR(TRIM(_xlfn.TEXTSPLIT(_xlfn.XLOOKUP(J921,techniques!$A$2:$A$608,techniques!$B$2:$B$608),":")),"")</f>
        <v/>
      </c>
      <c r="L921" s="28"/>
      <c r="M921" s="28" t="str">
        <f t="shared" si="47"/>
        <v/>
      </c>
      <c r="Q921" s="28"/>
      <c r="R921" s="28"/>
      <c r="S921" s="28"/>
      <c r="T921" s="28"/>
      <c r="V921" s="1">
        <f t="shared" si="48"/>
        <v>0</v>
      </c>
    </row>
    <row r="922" spans="5:22" outlineLevel="1" x14ac:dyDescent="0.45">
      <c r="E922" s="28"/>
      <c r="F922" s="28" t="str" cm="1">
        <f t="array" ref="F922">IFERROR(TRIM(_xlfn.TEXTSPLIT(_xlfn.XLOOKUP(E922,techniques!$A$2:$A$608,techniques!$B$2:$B$608),":")),"")</f>
        <v/>
      </c>
      <c r="G922" s="28"/>
      <c r="H922" s="28" t="str">
        <f t="shared" si="46"/>
        <v/>
      </c>
      <c r="J922" s="28"/>
      <c r="K922" s="28" t="str" cm="1">
        <f t="array" ref="K922">IFERROR(TRIM(_xlfn.TEXTSPLIT(_xlfn.XLOOKUP(J922,techniques!$A$2:$A$608,techniques!$B$2:$B$608),":")),"")</f>
        <v/>
      </c>
      <c r="L922" s="28"/>
      <c r="M922" s="28" t="str">
        <f t="shared" si="47"/>
        <v/>
      </c>
      <c r="Q922" s="28"/>
      <c r="R922" s="28"/>
      <c r="S922" s="28"/>
      <c r="T922" s="28"/>
      <c r="V922" s="1">
        <f t="shared" si="48"/>
        <v>0</v>
      </c>
    </row>
    <row r="923" spans="5:22" outlineLevel="1" x14ac:dyDescent="0.45">
      <c r="E923" s="28"/>
      <c r="F923" s="28" t="str" cm="1">
        <f t="array" ref="F923">IFERROR(TRIM(_xlfn.TEXTSPLIT(_xlfn.XLOOKUP(E923,techniques!$A$2:$A$608,techniques!$B$2:$B$608),":")),"")</f>
        <v/>
      </c>
      <c r="G923" s="28"/>
      <c r="H923" s="28" t="str">
        <f t="shared" si="46"/>
        <v/>
      </c>
      <c r="J923" s="28"/>
      <c r="K923" s="28" t="str" cm="1">
        <f t="array" ref="K923">IFERROR(TRIM(_xlfn.TEXTSPLIT(_xlfn.XLOOKUP(J923,techniques!$A$2:$A$608,techniques!$B$2:$B$608),":")),"")</f>
        <v/>
      </c>
      <c r="L923" s="28"/>
      <c r="M923" s="28" t="str">
        <f t="shared" si="47"/>
        <v/>
      </c>
      <c r="Q923" s="28"/>
      <c r="R923" s="28"/>
      <c r="S923" s="28"/>
      <c r="T923" s="28"/>
      <c r="V923" s="1">
        <f t="shared" si="48"/>
        <v>0</v>
      </c>
    </row>
    <row r="924" spans="5:22" outlineLevel="1" x14ac:dyDescent="0.45">
      <c r="E924" s="28"/>
      <c r="F924" s="28" t="str" cm="1">
        <f t="array" ref="F924">IFERROR(TRIM(_xlfn.TEXTSPLIT(_xlfn.XLOOKUP(E924,techniques!$A$2:$A$608,techniques!$B$2:$B$608),":")),"")</f>
        <v/>
      </c>
      <c r="G924" s="28"/>
      <c r="H924" s="28" t="str">
        <f t="shared" si="46"/>
        <v/>
      </c>
      <c r="J924" s="28"/>
      <c r="K924" s="28" t="str" cm="1">
        <f t="array" ref="K924">IFERROR(TRIM(_xlfn.TEXTSPLIT(_xlfn.XLOOKUP(J924,techniques!$A$2:$A$608,techniques!$B$2:$B$608),":")),"")</f>
        <v/>
      </c>
      <c r="L924" s="28"/>
      <c r="M924" s="28" t="str">
        <f t="shared" si="47"/>
        <v/>
      </c>
      <c r="Q924" s="28"/>
      <c r="R924" s="28"/>
      <c r="S924" s="28"/>
      <c r="T924" s="28"/>
      <c r="V924" s="1">
        <f t="shared" si="48"/>
        <v>0</v>
      </c>
    </row>
    <row r="925" spans="5:22" outlineLevel="1" x14ac:dyDescent="0.45">
      <c r="E925" s="28"/>
      <c r="F925" s="28" t="str" cm="1">
        <f t="array" ref="F925">IFERROR(TRIM(_xlfn.TEXTSPLIT(_xlfn.XLOOKUP(E925,techniques!$A$2:$A$608,techniques!$B$2:$B$608),":")),"")</f>
        <v/>
      </c>
      <c r="G925" s="28"/>
      <c r="H925" s="28" t="str">
        <f t="shared" si="46"/>
        <v/>
      </c>
      <c r="J925" s="28"/>
      <c r="K925" s="28" t="str" cm="1">
        <f t="array" ref="K925">IFERROR(TRIM(_xlfn.TEXTSPLIT(_xlfn.XLOOKUP(J925,techniques!$A$2:$A$608,techniques!$B$2:$B$608),":")),"")</f>
        <v/>
      </c>
      <c r="L925" s="28"/>
      <c r="M925" s="28" t="str">
        <f t="shared" si="47"/>
        <v/>
      </c>
      <c r="Q925" s="28"/>
      <c r="R925" s="28"/>
      <c r="S925" s="28"/>
      <c r="T925" s="28"/>
      <c r="V925" s="1">
        <f t="shared" si="48"/>
        <v>0</v>
      </c>
    </row>
    <row r="926" spans="5:22" outlineLevel="1" x14ac:dyDescent="0.45">
      <c r="E926" s="28"/>
      <c r="F926" s="28" t="str" cm="1">
        <f t="array" ref="F926">IFERROR(TRIM(_xlfn.TEXTSPLIT(_xlfn.XLOOKUP(E926,techniques!$A$2:$A$608,techniques!$B$2:$B$608),":")),"")</f>
        <v/>
      </c>
      <c r="G926" s="28"/>
      <c r="H926" s="28" t="str">
        <f t="shared" si="46"/>
        <v/>
      </c>
      <c r="J926" s="28"/>
      <c r="K926" s="28" t="str" cm="1">
        <f t="array" ref="K926">IFERROR(TRIM(_xlfn.TEXTSPLIT(_xlfn.XLOOKUP(J926,techniques!$A$2:$A$608,techniques!$B$2:$B$608),":")),"")</f>
        <v/>
      </c>
      <c r="L926" s="28"/>
      <c r="M926" s="28" t="str">
        <f t="shared" si="47"/>
        <v/>
      </c>
      <c r="Q926" s="28"/>
      <c r="R926" s="28"/>
      <c r="S926" s="28"/>
      <c r="T926" s="28"/>
      <c r="V926" s="1">
        <f t="shared" si="48"/>
        <v>0</v>
      </c>
    </row>
    <row r="927" spans="5:22" outlineLevel="1" x14ac:dyDescent="0.45">
      <c r="E927" s="28"/>
      <c r="F927" s="28" t="str" cm="1">
        <f t="array" ref="F927">IFERROR(TRIM(_xlfn.TEXTSPLIT(_xlfn.XLOOKUP(E927,techniques!$A$2:$A$608,techniques!$B$2:$B$608),":")),"")</f>
        <v/>
      </c>
      <c r="G927" s="28"/>
      <c r="H927" s="28" t="str">
        <f t="shared" si="46"/>
        <v/>
      </c>
      <c r="J927" s="28"/>
      <c r="K927" s="28" t="str" cm="1">
        <f t="array" ref="K927">IFERROR(TRIM(_xlfn.TEXTSPLIT(_xlfn.XLOOKUP(J927,techniques!$A$2:$A$608,techniques!$B$2:$B$608),":")),"")</f>
        <v/>
      </c>
      <c r="L927" s="28"/>
      <c r="M927" s="28" t="str">
        <f t="shared" si="47"/>
        <v/>
      </c>
      <c r="Q927" s="28"/>
      <c r="R927" s="28"/>
      <c r="S927" s="28"/>
      <c r="T927" s="28"/>
      <c r="V927" s="1">
        <f t="shared" si="48"/>
        <v>0</v>
      </c>
    </row>
    <row r="928" spans="5:22" outlineLevel="1" x14ac:dyDescent="0.45">
      <c r="E928" s="28"/>
      <c r="F928" s="28" t="str" cm="1">
        <f t="array" ref="F928">IFERROR(TRIM(_xlfn.TEXTSPLIT(_xlfn.XLOOKUP(E928,techniques!$A$2:$A$608,techniques!$B$2:$B$608),":")),"")</f>
        <v/>
      </c>
      <c r="G928" s="28"/>
      <c r="H928" s="28" t="str">
        <f t="shared" si="46"/>
        <v/>
      </c>
      <c r="J928" s="28"/>
      <c r="K928" s="28" t="str" cm="1">
        <f t="array" ref="K928">IFERROR(TRIM(_xlfn.TEXTSPLIT(_xlfn.XLOOKUP(J928,techniques!$A$2:$A$608,techniques!$B$2:$B$608),":")),"")</f>
        <v/>
      </c>
      <c r="L928" s="28"/>
      <c r="M928" s="28" t="str">
        <f t="shared" si="47"/>
        <v/>
      </c>
      <c r="Q928" s="28"/>
      <c r="R928" s="28"/>
      <c r="S928" s="28"/>
      <c r="T928" s="28"/>
      <c r="V928" s="1">
        <f t="shared" si="48"/>
        <v>0</v>
      </c>
    </row>
    <row r="929" spans="5:22" outlineLevel="1" x14ac:dyDescent="0.45">
      <c r="E929" s="28"/>
      <c r="F929" s="28" t="str" cm="1">
        <f t="array" ref="F929">IFERROR(TRIM(_xlfn.TEXTSPLIT(_xlfn.XLOOKUP(E929,techniques!$A$2:$A$608,techniques!$B$2:$B$608),":")),"")</f>
        <v/>
      </c>
      <c r="G929" s="28"/>
      <c r="H929" s="28" t="str">
        <f t="shared" si="46"/>
        <v/>
      </c>
      <c r="J929" s="28"/>
      <c r="K929" s="28" t="str" cm="1">
        <f t="array" ref="K929">IFERROR(TRIM(_xlfn.TEXTSPLIT(_xlfn.XLOOKUP(J929,techniques!$A$2:$A$608,techniques!$B$2:$B$608),":")),"")</f>
        <v/>
      </c>
      <c r="L929" s="28"/>
      <c r="M929" s="28" t="str">
        <f t="shared" si="47"/>
        <v/>
      </c>
      <c r="Q929" s="28"/>
      <c r="R929" s="28"/>
      <c r="S929" s="28"/>
      <c r="T929" s="28"/>
      <c r="V929" s="1">
        <f t="shared" si="48"/>
        <v>0</v>
      </c>
    </row>
    <row r="930" spans="5:22" outlineLevel="1" x14ac:dyDescent="0.45">
      <c r="E930" s="28"/>
      <c r="F930" s="28" t="str" cm="1">
        <f t="array" ref="F930">IFERROR(TRIM(_xlfn.TEXTSPLIT(_xlfn.XLOOKUP(E930,techniques!$A$2:$A$608,techniques!$B$2:$B$608),":")),"")</f>
        <v/>
      </c>
      <c r="G930" s="28"/>
      <c r="H930" s="28" t="str">
        <f t="shared" si="46"/>
        <v/>
      </c>
      <c r="J930" s="28"/>
      <c r="K930" s="28" t="str" cm="1">
        <f t="array" ref="K930">IFERROR(TRIM(_xlfn.TEXTSPLIT(_xlfn.XLOOKUP(J930,techniques!$A$2:$A$608,techniques!$B$2:$B$608),":")),"")</f>
        <v/>
      </c>
      <c r="L930" s="28"/>
      <c r="M930" s="28" t="str">
        <f t="shared" si="47"/>
        <v/>
      </c>
      <c r="Q930" s="28"/>
      <c r="R930" s="28"/>
      <c r="S930" s="28"/>
      <c r="T930" s="28"/>
      <c r="V930" s="1">
        <f t="shared" si="48"/>
        <v>0</v>
      </c>
    </row>
    <row r="931" spans="5:22" outlineLevel="1" x14ac:dyDescent="0.45">
      <c r="E931" s="28"/>
      <c r="F931" s="28" t="str" cm="1">
        <f t="array" ref="F931">IFERROR(TRIM(_xlfn.TEXTSPLIT(_xlfn.XLOOKUP(E931,techniques!$A$2:$A$608,techniques!$B$2:$B$608),":")),"")</f>
        <v/>
      </c>
      <c r="G931" s="28"/>
      <c r="H931" s="28" t="str">
        <f t="shared" si="46"/>
        <v/>
      </c>
      <c r="J931" s="28"/>
      <c r="K931" s="28" t="str" cm="1">
        <f t="array" ref="K931">IFERROR(TRIM(_xlfn.TEXTSPLIT(_xlfn.XLOOKUP(J931,techniques!$A$2:$A$608,techniques!$B$2:$B$608),":")),"")</f>
        <v/>
      </c>
      <c r="L931" s="28"/>
      <c r="M931" s="28" t="str">
        <f t="shared" si="47"/>
        <v/>
      </c>
      <c r="Q931" s="28"/>
      <c r="R931" s="28"/>
      <c r="S931" s="28"/>
      <c r="T931" s="28"/>
      <c r="V931" s="1">
        <f t="shared" si="48"/>
        <v>0</v>
      </c>
    </row>
    <row r="932" spans="5:22" outlineLevel="1" x14ac:dyDescent="0.45">
      <c r="E932" s="28"/>
      <c r="F932" s="28" t="str" cm="1">
        <f t="array" ref="F932">IFERROR(TRIM(_xlfn.TEXTSPLIT(_xlfn.XLOOKUP(E932,techniques!$A$2:$A$608,techniques!$B$2:$B$608),":")),"")</f>
        <v/>
      </c>
      <c r="G932" s="28"/>
      <c r="H932" s="28" t="str">
        <f t="shared" si="46"/>
        <v/>
      </c>
      <c r="J932" s="28"/>
      <c r="K932" s="28" t="str" cm="1">
        <f t="array" ref="K932">IFERROR(TRIM(_xlfn.TEXTSPLIT(_xlfn.XLOOKUP(J932,techniques!$A$2:$A$608,techniques!$B$2:$B$608),":")),"")</f>
        <v/>
      </c>
      <c r="L932" s="28"/>
      <c r="M932" s="28" t="str">
        <f t="shared" si="47"/>
        <v/>
      </c>
      <c r="Q932" s="28"/>
      <c r="R932" s="28"/>
      <c r="S932" s="28"/>
      <c r="T932" s="28"/>
      <c r="V932" s="1">
        <f t="shared" si="48"/>
        <v>0</v>
      </c>
    </row>
    <row r="933" spans="5:22" outlineLevel="1" x14ac:dyDescent="0.45">
      <c r="E933" s="28"/>
      <c r="F933" s="28" t="str" cm="1">
        <f t="array" ref="F933">IFERROR(TRIM(_xlfn.TEXTSPLIT(_xlfn.XLOOKUP(E933,techniques!$A$2:$A$608,techniques!$B$2:$B$608),":")),"")</f>
        <v/>
      </c>
      <c r="G933" s="28"/>
      <c r="H933" s="28" t="str">
        <f t="shared" si="46"/>
        <v/>
      </c>
      <c r="J933" s="28"/>
      <c r="K933" s="28" t="str" cm="1">
        <f t="array" ref="K933">IFERROR(TRIM(_xlfn.TEXTSPLIT(_xlfn.XLOOKUP(J933,techniques!$A$2:$A$608,techniques!$B$2:$B$608),":")),"")</f>
        <v/>
      </c>
      <c r="L933" s="28"/>
      <c r="M933" s="28" t="str">
        <f t="shared" si="47"/>
        <v/>
      </c>
      <c r="Q933" s="28"/>
      <c r="R933" s="28"/>
      <c r="S933" s="28"/>
      <c r="T933" s="28"/>
      <c r="V933" s="1">
        <f t="shared" si="48"/>
        <v>0</v>
      </c>
    </row>
    <row r="934" spans="5:22" outlineLevel="1" x14ac:dyDescent="0.45">
      <c r="E934" s="28"/>
      <c r="F934" s="28" t="str" cm="1">
        <f t="array" ref="F934">IFERROR(TRIM(_xlfn.TEXTSPLIT(_xlfn.XLOOKUP(E934,techniques!$A$2:$A$608,techniques!$B$2:$B$608),":")),"")</f>
        <v/>
      </c>
      <c r="G934" s="28"/>
      <c r="H934" s="28" t="str">
        <f t="shared" si="46"/>
        <v/>
      </c>
      <c r="J934" s="28"/>
      <c r="K934" s="28" t="str" cm="1">
        <f t="array" ref="K934">IFERROR(TRIM(_xlfn.TEXTSPLIT(_xlfn.XLOOKUP(J934,techniques!$A$2:$A$608,techniques!$B$2:$B$608),":")),"")</f>
        <v/>
      </c>
      <c r="L934" s="28"/>
      <c r="M934" s="28" t="str">
        <f t="shared" si="47"/>
        <v/>
      </c>
      <c r="Q934" s="28"/>
      <c r="R934" s="28"/>
      <c r="S934" s="28"/>
      <c r="T934" s="28"/>
      <c r="V934" s="1">
        <f t="shared" si="48"/>
        <v>0</v>
      </c>
    </row>
    <row r="935" spans="5:22" outlineLevel="1" x14ac:dyDescent="0.45">
      <c r="E935" s="28"/>
      <c r="F935" s="28" t="str" cm="1">
        <f t="array" ref="F935">IFERROR(TRIM(_xlfn.TEXTSPLIT(_xlfn.XLOOKUP(E935,techniques!$A$2:$A$608,techniques!$B$2:$B$608),":")),"")</f>
        <v/>
      </c>
      <c r="G935" s="28"/>
      <c r="H935" s="28" t="str">
        <f t="shared" si="46"/>
        <v/>
      </c>
      <c r="J935" s="28"/>
      <c r="K935" s="28" t="str" cm="1">
        <f t="array" ref="K935">IFERROR(TRIM(_xlfn.TEXTSPLIT(_xlfn.XLOOKUP(J935,techniques!$A$2:$A$608,techniques!$B$2:$B$608),":")),"")</f>
        <v/>
      </c>
      <c r="L935" s="28"/>
      <c r="M935" s="28" t="str">
        <f t="shared" si="47"/>
        <v/>
      </c>
      <c r="Q935" s="28"/>
      <c r="R935" s="28"/>
      <c r="S935" s="28"/>
      <c r="T935" s="28"/>
      <c r="V935" s="1">
        <f t="shared" si="48"/>
        <v>0</v>
      </c>
    </row>
    <row r="936" spans="5:22" outlineLevel="1" x14ac:dyDescent="0.45">
      <c r="E936" s="28"/>
      <c r="F936" s="28" t="str" cm="1">
        <f t="array" ref="F936">IFERROR(TRIM(_xlfn.TEXTSPLIT(_xlfn.XLOOKUP(E936,techniques!$A$2:$A$608,techniques!$B$2:$B$608),":")),"")</f>
        <v/>
      </c>
      <c r="G936" s="28"/>
      <c r="H936" s="28" t="str">
        <f t="shared" si="46"/>
        <v/>
      </c>
      <c r="J936" s="28"/>
      <c r="K936" s="28" t="str" cm="1">
        <f t="array" ref="K936">IFERROR(TRIM(_xlfn.TEXTSPLIT(_xlfn.XLOOKUP(J936,techniques!$A$2:$A$608,techniques!$B$2:$B$608),":")),"")</f>
        <v/>
      </c>
      <c r="L936" s="28"/>
      <c r="M936" s="28" t="str">
        <f t="shared" si="47"/>
        <v/>
      </c>
      <c r="Q936" s="28"/>
      <c r="R936" s="28"/>
      <c r="S936" s="28"/>
      <c r="T936" s="28"/>
      <c r="V936" s="1">
        <f t="shared" si="48"/>
        <v>0</v>
      </c>
    </row>
    <row r="937" spans="5:22" outlineLevel="1" x14ac:dyDescent="0.45">
      <c r="E937" s="28"/>
      <c r="F937" s="28" t="str" cm="1">
        <f t="array" ref="F937">IFERROR(TRIM(_xlfn.TEXTSPLIT(_xlfn.XLOOKUP(E937,techniques!$A$2:$A$608,techniques!$B$2:$B$608),":")),"")</f>
        <v/>
      </c>
      <c r="G937" s="28"/>
      <c r="H937" s="28" t="str">
        <f t="shared" si="46"/>
        <v/>
      </c>
      <c r="J937" s="28"/>
      <c r="K937" s="28" t="str" cm="1">
        <f t="array" ref="K937">IFERROR(TRIM(_xlfn.TEXTSPLIT(_xlfn.XLOOKUP(J937,techniques!$A$2:$A$608,techniques!$B$2:$B$608),":")),"")</f>
        <v/>
      </c>
      <c r="L937" s="28"/>
      <c r="M937" s="28" t="str">
        <f t="shared" si="47"/>
        <v/>
      </c>
      <c r="Q937" s="28"/>
      <c r="R937" s="28"/>
      <c r="S937" s="28"/>
      <c r="T937" s="28"/>
      <c r="V937" s="1">
        <f t="shared" si="48"/>
        <v>0</v>
      </c>
    </row>
    <row r="938" spans="5:22" outlineLevel="1" x14ac:dyDescent="0.45">
      <c r="E938" s="28"/>
      <c r="F938" s="28" t="str" cm="1">
        <f t="array" ref="F938">IFERROR(TRIM(_xlfn.TEXTSPLIT(_xlfn.XLOOKUP(E938,techniques!$A$2:$A$608,techniques!$B$2:$B$608),":")),"")</f>
        <v/>
      </c>
      <c r="G938" s="28"/>
      <c r="H938" s="28" t="str">
        <f t="shared" si="46"/>
        <v/>
      </c>
      <c r="J938" s="28"/>
      <c r="K938" s="28" t="str" cm="1">
        <f t="array" ref="K938">IFERROR(TRIM(_xlfn.TEXTSPLIT(_xlfn.XLOOKUP(J938,techniques!$A$2:$A$608,techniques!$B$2:$B$608),":")),"")</f>
        <v/>
      </c>
      <c r="L938" s="28"/>
      <c r="M938" s="28" t="str">
        <f t="shared" si="47"/>
        <v/>
      </c>
      <c r="Q938" s="28"/>
      <c r="R938" s="28"/>
      <c r="S938" s="28"/>
      <c r="T938" s="28"/>
      <c r="V938" s="1">
        <f t="shared" si="48"/>
        <v>0</v>
      </c>
    </row>
    <row r="939" spans="5:22" outlineLevel="1" x14ac:dyDescent="0.45">
      <c r="E939" s="28"/>
      <c r="F939" s="28" t="str" cm="1">
        <f t="array" ref="F939">IFERROR(TRIM(_xlfn.TEXTSPLIT(_xlfn.XLOOKUP(E939,techniques!$A$2:$A$608,techniques!$B$2:$B$608),":")),"")</f>
        <v/>
      </c>
      <c r="G939" s="28"/>
      <c r="H939" s="28" t="str">
        <f t="shared" si="46"/>
        <v/>
      </c>
      <c r="J939" s="28"/>
      <c r="K939" s="28" t="str" cm="1">
        <f t="array" ref="K939">IFERROR(TRIM(_xlfn.TEXTSPLIT(_xlfn.XLOOKUP(J939,techniques!$A$2:$A$608,techniques!$B$2:$B$608),":")),"")</f>
        <v/>
      </c>
      <c r="L939" s="28"/>
      <c r="M939" s="28" t="str">
        <f t="shared" si="47"/>
        <v/>
      </c>
      <c r="Q939" s="28"/>
      <c r="R939" s="28"/>
      <c r="S939" s="28"/>
      <c r="T939" s="28"/>
      <c r="V939" s="1">
        <f t="shared" si="48"/>
        <v>0</v>
      </c>
    </row>
    <row r="940" spans="5:22" outlineLevel="1" x14ac:dyDescent="0.45">
      <c r="E940" s="28"/>
      <c r="F940" s="28" t="str" cm="1">
        <f t="array" ref="F940">IFERROR(TRIM(_xlfn.TEXTSPLIT(_xlfn.XLOOKUP(E940,techniques!$A$2:$A$608,techniques!$B$2:$B$608),":")),"")</f>
        <v/>
      </c>
      <c r="G940" s="28"/>
      <c r="H940" s="28" t="str">
        <f t="shared" si="46"/>
        <v/>
      </c>
      <c r="J940" s="28"/>
      <c r="K940" s="28" t="str" cm="1">
        <f t="array" ref="K940">IFERROR(TRIM(_xlfn.TEXTSPLIT(_xlfn.XLOOKUP(J940,techniques!$A$2:$A$608,techniques!$B$2:$B$608),":")),"")</f>
        <v/>
      </c>
      <c r="L940" s="28"/>
      <c r="M940" s="28" t="str">
        <f t="shared" si="47"/>
        <v/>
      </c>
      <c r="Q940" s="28"/>
      <c r="R940" s="28"/>
      <c r="S940" s="28"/>
      <c r="T940" s="28"/>
      <c r="V940" s="1">
        <f t="shared" si="48"/>
        <v>0</v>
      </c>
    </row>
    <row r="941" spans="5:22" outlineLevel="1" x14ac:dyDescent="0.45">
      <c r="E941" s="28"/>
      <c r="F941" s="28" t="str" cm="1">
        <f t="array" ref="F941">IFERROR(TRIM(_xlfn.TEXTSPLIT(_xlfn.XLOOKUP(E941,techniques!$A$2:$A$608,techniques!$B$2:$B$608),":")),"")</f>
        <v/>
      </c>
      <c r="G941" s="28"/>
      <c r="H941" s="28" t="str">
        <f t="shared" si="46"/>
        <v/>
      </c>
      <c r="J941" s="28"/>
      <c r="K941" s="28" t="str" cm="1">
        <f t="array" ref="K941">IFERROR(TRIM(_xlfn.TEXTSPLIT(_xlfn.XLOOKUP(J941,techniques!$A$2:$A$608,techniques!$B$2:$B$608),":")),"")</f>
        <v/>
      </c>
      <c r="L941" s="28"/>
      <c r="M941" s="28" t="str">
        <f t="shared" si="47"/>
        <v/>
      </c>
      <c r="Q941" s="28"/>
      <c r="R941" s="28"/>
      <c r="S941" s="28"/>
      <c r="T941" s="28"/>
      <c r="V941" s="1">
        <f t="shared" si="48"/>
        <v>0</v>
      </c>
    </row>
    <row r="942" spans="5:22" outlineLevel="1" x14ac:dyDescent="0.45">
      <c r="E942" s="28"/>
      <c r="F942" s="28" t="str" cm="1">
        <f t="array" ref="F942">IFERROR(TRIM(_xlfn.TEXTSPLIT(_xlfn.XLOOKUP(E942,techniques!$A$2:$A$608,techniques!$B$2:$B$608),":")),"")</f>
        <v/>
      </c>
      <c r="G942" s="28"/>
      <c r="H942" s="28" t="str">
        <f t="shared" si="46"/>
        <v/>
      </c>
      <c r="J942" s="28"/>
      <c r="K942" s="28" t="str" cm="1">
        <f t="array" ref="K942">IFERROR(TRIM(_xlfn.TEXTSPLIT(_xlfn.XLOOKUP(J942,techniques!$A$2:$A$608,techniques!$B$2:$B$608),":")),"")</f>
        <v/>
      </c>
      <c r="L942" s="28"/>
      <c r="M942" s="28" t="str">
        <f t="shared" si="47"/>
        <v/>
      </c>
      <c r="Q942" s="28"/>
      <c r="R942" s="28"/>
      <c r="S942" s="28"/>
      <c r="T942" s="28"/>
      <c r="V942" s="1">
        <f t="shared" si="48"/>
        <v>0</v>
      </c>
    </row>
    <row r="943" spans="5:22" outlineLevel="1" x14ac:dyDescent="0.45">
      <c r="E943" s="28"/>
      <c r="F943" s="28" t="str" cm="1">
        <f t="array" ref="F943">IFERROR(TRIM(_xlfn.TEXTSPLIT(_xlfn.XLOOKUP(E943,techniques!$A$2:$A$608,techniques!$B$2:$B$608),":")),"")</f>
        <v/>
      </c>
      <c r="G943" s="28"/>
      <c r="H943" s="28" t="str">
        <f t="shared" si="46"/>
        <v/>
      </c>
      <c r="J943" s="28"/>
      <c r="K943" s="28" t="str" cm="1">
        <f t="array" ref="K943">IFERROR(TRIM(_xlfn.TEXTSPLIT(_xlfn.XLOOKUP(J943,techniques!$A$2:$A$608,techniques!$B$2:$B$608),":")),"")</f>
        <v/>
      </c>
      <c r="L943" s="28"/>
      <c r="M943" s="28" t="str">
        <f t="shared" si="47"/>
        <v/>
      </c>
      <c r="Q943" s="28"/>
      <c r="R943" s="28"/>
      <c r="S943" s="28"/>
      <c r="T943" s="28"/>
      <c r="V943" s="1">
        <f t="shared" si="48"/>
        <v>0</v>
      </c>
    </row>
    <row r="944" spans="5:22" outlineLevel="1" x14ac:dyDescent="0.45">
      <c r="E944" s="28"/>
      <c r="F944" s="28" t="str" cm="1">
        <f t="array" ref="F944">IFERROR(TRIM(_xlfn.TEXTSPLIT(_xlfn.XLOOKUP(E944,techniques!$A$2:$A$608,techniques!$B$2:$B$608),":")),"")</f>
        <v/>
      </c>
      <c r="G944" s="28"/>
      <c r="H944" s="28" t="str">
        <f t="shared" si="46"/>
        <v/>
      </c>
      <c r="J944" s="28"/>
      <c r="K944" s="28" t="str" cm="1">
        <f t="array" ref="K944">IFERROR(TRIM(_xlfn.TEXTSPLIT(_xlfn.XLOOKUP(J944,techniques!$A$2:$A$608,techniques!$B$2:$B$608),":")),"")</f>
        <v/>
      </c>
      <c r="L944" s="28"/>
      <c r="M944" s="28" t="str">
        <f t="shared" si="47"/>
        <v/>
      </c>
      <c r="Q944" s="28"/>
      <c r="R944" s="28"/>
      <c r="S944" s="28"/>
      <c r="T944" s="28"/>
      <c r="V944" s="1">
        <f t="shared" si="48"/>
        <v>0</v>
      </c>
    </row>
    <row r="945" spans="5:22" outlineLevel="1" x14ac:dyDescent="0.45">
      <c r="E945" s="28"/>
      <c r="F945" s="28" t="str" cm="1">
        <f t="array" ref="F945">IFERROR(TRIM(_xlfn.TEXTSPLIT(_xlfn.XLOOKUP(E945,techniques!$A$2:$A$608,techniques!$B$2:$B$608),":")),"")</f>
        <v/>
      </c>
      <c r="G945" s="28"/>
      <c r="H945" s="28" t="str">
        <f t="shared" si="46"/>
        <v/>
      </c>
      <c r="J945" s="28"/>
      <c r="K945" s="28" t="str" cm="1">
        <f t="array" ref="K945">IFERROR(TRIM(_xlfn.TEXTSPLIT(_xlfn.XLOOKUP(J945,techniques!$A$2:$A$608,techniques!$B$2:$B$608),":")),"")</f>
        <v/>
      </c>
      <c r="L945" s="28"/>
      <c r="M945" s="28" t="str">
        <f t="shared" si="47"/>
        <v/>
      </c>
      <c r="Q945" s="28"/>
      <c r="R945" s="28"/>
      <c r="S945" s="28"/>
      <c r="T945" s="28"/>
      <c r="V945" s="1">
        <f t="shared" si="48"/>
        <v>0</v>
      </c>
    </row>
    <row r="946" spans="5:22" outlineLevel="1" x14ac:dyDescent="0.45">
      <c r="E946" s="28"/>
      <c r="F946" s="28" t="str" cm="1">
        <f t="array" ref="F946">IFERROR(TRIM(_xlfn.TEXTSPLIT(_xlfn.XLOOKUP(E946,techniques!$A$2:$A$608,techniques!$B$2:$B$608),":")),"")</f>
        <v/>
      </c>
      <c r="G946" s="28"/>
      <c r="H946" s="28" t="str">
        <f t="shared" si="46"/>
        <v/>
      </c>
      <c r="J946" s="28"/>
      <c r="K946" s="28" t="str" cm="1">
        <f t="array" ref="K946">IFERROR(TRIM(_xlfn.TEXTSPLIT(_xlfn.XLOOKUP(J946,techniques!$A$2:$A$608,techniques!$B$2:$B$608),":")),"")</f>
        <v/>
      </c>
      <c r="L946" s="28"/>
      <c r="M946" s="28" t="str">
        <f t="shared" si="47"/>
        <v/>
      </c>
      <c r="Q946" s="28"/>
      <c r="R946" s="28"/>
      <c r="S946" s="28"/>
      <c r="T946" s="28"/>
      <c r="V946" s="1">
        <f t="shared" si="48"/>
        <v>0</v>
      </c>
    </row>
    <row r="947" spans="5:22" outlineLevel="1" x14ac:dyDescent="0.45">
      <c r="E947" s="28"/>
      <c r="F947" s="28" t="str" cm="1">
        <f t="array" ref="F947">IFERROR(TRIM(_xlfn.TEXTSPLIT(_xlfn.XLOOKUP(E947,techniques!$A$2:$A$608,techniques!$B$2:$B$608),":")),"")</f>
        <v/>
      </c>
      <c r="G947" s="28"/>
      <c r="H947" s="28" t="str">
        <f t="shared" si="46"/>
        <v/>
      </c>
      <c r="J947" s="28"/>
      <c r="K947" s="28" t="str" cm="1">
        <f t="array" ref="K947">IFERROR(TRIM(_xlfn.TEXTSPLIT(_xlfn.XLOOKUP(J947,techniques!$A$2:$A$608,techniques!$B$2:$B$608),":")),"")</f>
        <v/>
      </c>
      <c r="L947" s="28"/>
      <c r="M947" s="28" t="str">
        <f t="shared" si="47"/>
        <v/>
      </c>
      <c r="Q947" s="28"/>
      <c r="R947" s="28"/>
      <c r="S947" s="28"/>
      <c r="T947" s="28"/>
      <c r="V947" s="1">
        <f t="shared" si="48"/>
        <v>0</v>
      </c>
    </row>
    <row r="948" spans="5:22" outlineLevel="1" x14ac:dyDescent="0.45">
      <c r="E948" s="28"/>
      <c r="F948" s="28" t="str" cm="1">
        <f t="array" ref="F948">IFERROR(TRIM(_xlfn.TEXTSPLIT(_xlfn.XLOOKUP(E948,techniques!$A$2:$A$608,techniques!$B$2:$B$608),":")),"")</f>
        <v/>
      </c>
      <c r="G948" s="28"/>
      <c r="H948" s="28" t="str">
        <f t="shared" si="46"/>
        <v/>
      </c>
      <c r="J948" s="28"/>
      <c r="K948" s="28" t="str" cm="1">
        <f t="array" ref="K948">IFERROR(TRIM(_xlfn.TEXTSPLIT(_xlfn.XLOOKUP(J948,techniques!$A$2:$A$608,techniques!$B$2:$B$608),":")),"")</f>
        <v/>
      </c>
      <c r="L948" s="28"/>
      <c r="M948" s="28" t="str">
        <f t="shared" si="47"/>
        <v/>
      </c>
      <c r="Q948" s="28"/>
      <c r="R948" s="28"/>
      <c r="S948" s="28"/>
      <c r="T948" s="28"/>
      <c r="V948" s="1">
        <f t="shared" si="48"/>
        <v>0</v>
      </c>
    </row>
    <row r="949" spans="5:22" outlineLevel="1" x14ac:dyDescent="0.45">
      <c r="E949" s="28"/>
      <c r="F949" s="28" t="str" cm="1">
        <f t="array" ref="F949">IFERROR(TRIM(_xlfn.TEXTSPLIT(_xlfn.XLOOKUP(E949,techniques!$A$2:$A$608,techniques!$B$2:$B$608),":")),"")</f>
        <v/>
      </c>
      <c r="G949" s="28"/>
      <c r="H949" s="28" t="str">
        <f t="shared" si="46"/>
        <v/>
      </c>
      <c r="J949" s="28"/>
      <c r="K949" s="28" t="str" cm="1">
        <f t="array" ref="K949">IFERROR(TRIM(_xlfn.TEXTSPLIT(_xlfn.XLOOKUP(J949,techniques!$A$2:$A$608,techniques!$B$2:$B$608),":")),"")</f>
        <v/>
      </c>
      <c r="L949" s="28"/>
      <c r="M949" s="28" t="str">
        <f t="shared" si="47"/>
        <v/>
      </c>
      <c r="Q949" s="28"/>
      <c r="R949" s="28"/>
      <c r="S949" s="28"/>
      <c r="T949" s="28"/>
      <c r="V949" s="1">
        <f t="shared" si="48"/>
        <v>0</v>
      </c>
    </row>
    <row r="950" spans="5:22" outlineLevel="1" x14ac:dyDescent="0.45">
      <c r="E950" s="28"/>
      <c r="F950" s="28" t="str" cm="1">
        <f t="array" ref="F950">IFERROR(TRIM(_xlfn.TEXTSPLIT(_xlfn.XLOOKUP(E950,techniques!$A$2:$A$608,techniques!$B$2:$B$608),":")),"")</f>
        <v/>
      </c>
      <c r="G950" s="28"/>
      <c r="H950" s="28" t="str">
        <f t="shared" si="46"/>
        <v/>
      </c>
      <c r="J950" s="28"/>
      <c r="K950" s="28" t="str" cm="1">
        <f t="array" ref="K950">IFERROR(TRIM(_xlfn.TEXTSPLIT(_xlfn.XLOOKUP(J950,techniques!$A$2:$A$608,techniques!$B$2:$B$608),":")),"")</f>
        <v/>
      </c>
      <c r="L950" s="28"/>
      <c r="M950" s="28" t="str">
        <f t="shared" si="47"/>
        <v/>
      </c>
      <c r="Q950" s="28"/>
      <c r="R950" s="28"/>
      <c r="S950" s="28"/>
      <c r="T950" s="28"/>
      <c r="V950" s="1">
        <f t="shared" si="48"/>
        <v>0</v>
      </c>
    </row>
    <row r="951" spans="5:22" outlineLevel="1" x14ac:dyDescent="0.45">
      <c r="E951" s="28"/>
      <c r="F951" s="28" t="str" cm="1">
        <f t="array" ref="F951">IFERROR(TRIM(_xlfn.TEXTSPLIT(_xlfn.XLOOKUP(E951,techniques!$A$2:$A$608,techniques!$B$2:$B$608),":")),"")</f>
        <v/>
      </c>
      <c r="G951" s="28"/>
      <c r="H951" s="28" t="str">
        <f t="shared" si="46"/>
        <v/>
      </c>
      <c r="J951" s="28"/>
      <c r="K951" s="28" t="str" cm="1">
        <f t="array" ref="K951">IFERROR(TRIM(_xlfn.TEXTSPLIT(_xlfn.XLOOKUP(J951,techniques!$A$2:$A$608,techniques!$B$2:$B$608),":")),"")</f>
        <v/>
      </c>
      <c r="L951" s="28"/>
      <c r="M951" s="28" t="str">
        <f t="shared" si="47"/>
        <v/>
      </c>
      <c r="Q951" s="28"/>
      <c r="R951" s="28"/>
      <c r="S951" s="28"/>
      <c r="T951" s="28"/>
      <c r="V951" s="1">
        <f t="shared" si="48"/>
        <v>0</v>
      </c>
    </row>
    <row r="952" spans="5:22" outlineLevel="1" x14ac:dyDescent="0.45">
      <c r="E952" s="28"/>
      <c r="F952" s="28" t="str" cm="1">
        <f t="array" ref="F952">IFERROR(TRIM(_xlfn.TEXTSPLIT(_xlfn.XLOOKUP(E952,techniques!$A$2:$A$608,techniques!$B$2:$B$608),":")),"")</f>
        <v/>
      </c>
      <c r="G952" s="28"/>
      <c r="H952" s="28" t="str">
        <f t="shared" si="46"/>
        <v/>
      </c>
      <c r="J952" s="28"/>
      <c r="K952" s="28" t="str" cm="1">
        <f t="array" ref="K952">IFERROR(TRIM(_xlfn.TEXTSPLIT(_xlfn.XLOOKUP(J952,techniques!$A$2:$A$608,techniques!$B$2:$B$608),":")),"")</f>
        <v/>
      </c>
      <c r="L952" s="28"/>
      <c r="M952" s="28" t="str">
        <f t="shared" si="47"/>
        <v/>
      </c>
      <c r="Q952" s="28"/>
      <c r="R952" s="28"/>
      <c r="S952" s="28"/>
      <c r="T952" s="28"/>
      <c r="V952" s="1">
        <f t="shared" si="48"/>
        <v>0</v>
      </c>
    </row>
    <row r="953" spans="5:22" outlineLevel="1" x14ac:dyDescent="0.45">
      <c r="E953" s="28"/>
      <c r="F953" s="28" t="str" cm="1">
        <f t="array" ref="F953">IFERROR(TRIM(_xlfn.TEXTSPLIT(_xlfn.XLOOKUP(E953,techniques!$A$2:$A$608,techniques!$B$2:$B$608),":")),"")</f>
        <v/>
      </c>
      <c r="G953" s="28"/>
      <c r="H953" s="28" t="str">
        <f t="shared" si="46"/>
        <v/>
      </c>
      <c r="J953" s="28"/>
      <c r="K953" s="28" t="str" cm="1">
        <f t="array" ref="K953">IFERROR(TRIM(_xlfn.TEXTSPLIT(_xlfn.XLOOKUP(J953,techniques!$A$2:$A$608,techniques!$B$2:$B$608),":")),"")</f>
        <v/>
      </c>
      <c r="L953" s="28"/>
      <c r="M953" s="28" t="str">
        <f t="shared" si="47"/>
        <v/>
      </c>
      <c r="Q953" s="28"/>
      <c r="R953" s="28"/>
      <c r="S953" s="28"/>
      <c r="T953" s="28"/>
      <c r="V953" s="1">
        <f t="shared" si="48"/>
        <v>0</v>
      </c>
    </row>
    <row r="954" spans="5:22" outlineLevel="1" x14ac:dyDescent="0.45">
      <c r="E954" s="28"/>
      <c r="F954" s="28" t="str" cm="1">
        <f t="array" ref="F954">IFERROR(TRIM(_xlfn.TEXTSPLIT(_xlfn.XLOOKUP(E954,techniques!$A$2:$A$608,techniques!$B$2:$B$608),":")),"")</f>
        <v/>
      </c>
      <c r="G954" s="28"/>
      <c r="H954" s="28" t="str">
        <f t="shared" si="46"/>
        <v/>
      </c>
      <c r="J954" s="28"/>
      <c r="K954" s="28" t="str" cm="1">
        <f t="array" ref="K954">IFERROR(TRIM(_xlfn.TEXTSPLIT(_xlfn.XLOOKUP(J954,techniques!$A$2:$A$608,techniques!$B$2:$B$608),":")),"")</f>
        <v/>
      </c>
      <c r="L954" s="28"/>
      <c r="M954" s="28" t="str">
        <f t="shared" si="47"/>
        <v/>
      </c>
      <c r="Q954" s="28"/>
      <c r="R954" s="28"/>
      <c r="S954" s="28"/>
      <c r="T954" s="28"/>
      <c r="V954" s="1">
        <f t="shared" si="48"/>
        <v>0</v>
      </c>
    </row>
    <row r="955" spans="5:22" outlineLevel="1" x14ac:dyDescent="0.45">
      <c r="E955" s="28"/>
      <c r="F955" s="28" t="str" cm="1">
        <f t="array" ref="F955">IFERROR(TRIM(_xlfn.TEXTSPLIT(_xlfn.XLOOKUP(E955,techniques!$A$2:$A$608,techniques!$B$2:$B$608),":")),"")</f>
        <v/>
      </c>
      <c r="G955" s="28"/>
      <c r="H955" s="28" t="str">
        <f t="shared" si="46"/>
        <v/>
      </c>
      <c r="J955" s="28"/>
      <c r="K955" s="28" t="str" cm="1">
        <f t="array" ref="K955">IFERROR(TRIM(_xlfn.TEXTSPLIT(_xlfn.XLOOKUP(J955,techniques!$A$2:$A$608,techniques!$B$2:$B$608),":")),"")</f>
        <v/>
      </c>
      <c r="L955" s="28"/>
      <c r="M955" s="28" t="str">
        <f t="shared" si="47"/>
        <v/>
      </c>
      <c r="Q955" s="28"/>
      <c r="R955" s="28"/>
      <c r="S955" s="28"/>
      <c r="T955" s="28"/>
      <c r="V955" s="1">
        <f t="shared" si="48"/>
        <v>0</v>
      </c>
    </row>
    <row r="956" spans="5:22" outlineLevel="1" x14ac:dyDescent="0.45">
      <c r="E956" s="28"/>
      <c r="F956" s="28" t="str" cm="1">
        <f t="array" ref="F956">IFERROR(TRIM(_xlfn.TEXTSPLIT(_xlfn.XLOOKUP(E956,techniques!$A$2:$A$608,techniques!$B$2:$B$608),":")),"")</f>
        <v/>
      </c>
      <c r="G956" s="28"/>
      <c r="H956" s="28" t="str">
        <f t="shared" si="46"/>
        <v/>
      </c>
      <c r="J956" s="28"/>
      <c r="K956" s="28" t="str" cm="1">
        <f t="array" ref="K956">IFERROR(TRIM(_xlfn.TEXTSPLIT(_xlfn.XLOOKUP(J956,techniques!$A$2:$A$608,techniques!$B$2:$B$608),":")),"")</f>
        <v/>
      </c>
      <c r="L956" s="28"/>
      <c r="M956" s="28" t="str">
        <f t="shared" si="47"/>
        <v/>
      </c>
      <c r="Q956" s="28"/>
      <c r="R956" s="28"/>
      <c r="S956" s="28"/>
      <c r="T956" s="28"/>
      <c r="V956" s="1">
        <f t="shared" si="48"/>
        <v>0</v>
      </c>
    </row>
    <row r="957" spans="5:22" outlineLevel="1" x14ac:dyDescent="0.45">
      <c r="E957" s="28"/>
      <c r="F957" s="28" t="str" cm="1">
        <f t="array" ref="F957">IFERROR(TRIM(_xlfn.TEXTSPLIT(_xlfn.XLOOKUP(E957,techniques!$A$2:$A$608,techniques!$B$2:$B$608),":")),"")</f>
        <v/>
      </c>
      <c r="G957" s="28"/>
      <c r="H957" s="28" t="str">
        <f t="shared" si="46"/>
        <v/>
      </c>
      <c r="J957" s="28"/>
      <c r="K957" s="28" t="str" cm="1">
        <f t="array" ref="K957">IFERROR(TRIM(_xlfn.TEXTSPLIT(_xlfn.XLOOKUP(J957,techniques!$A$2:$A$608,techniques!$B$2:$B$608),":")),"")</f>
        <v/>
      </c>
      <c r="L957" s="28"/>
      <c r="M957" s="28" t="str">
        <f t="shared" si="47"/>
        <v/>
      </c>
      <c r="Q957" s="28"/>
      <c r="R957" s="28"/>
      <c r="S957" s="28"/>
      <c r="T957" s="28"/>
      <c r="V957" s="1">
        <f t="shared" si="48"/>
        <v>0</v>
      </c>
    </row>
    <row r="958" spans="5:22" outlineLevel="1" x14ac:dyDescent="0.45">
      <c r="E958" s="28"/>
      <c r="F958" s="28" t="str" cm="1">
        <f t="array" ref="F958">IFERROR(TRIM(_xlfn.TEXTSPLIT(_xlfn.XLOOKUP(E958,techniques!$A$2:$A$608,techniques!$B$2:$B$608),":")),"")</f>
        <v/>
      </c>
      <c r="G958" s="28"/>
      <c r="H958" s="28" t="str">
        <f t="shared" si="46"/>
        <v/>
      </c>
      <c r="J958" s="28"/>
      <c r="K958" s="28" t="str" cm="1">
        <f t="array" ref="K958">IFERROR(TRIM(_xlfn.TEXTSPLIT(_xlfn.XLOOKUP(J958,techniques!$A$2:$A$608,techniques!$B$2:$B$608),":")),"")</f>
        <v/>
      </c>
      <c r="L958" s="28"/>
      <c r="M958" s="28" t="str">
        <f t="shared" si="47"/>
        <v/>
      </c>
      <c r="Q958" s="28"/>
      <c r="R958" s="28"/>
      <c r="S958" s="28"/>
      <c r="T958" s="28"/>
      <c r="V958" s="1">
        <f t="shared" si="48"/>
        <v>0</v>
      </c>
    </row>
    <row r="959" spans="5:22" outlineLevel="1" x14ac:dyDescent="0.45">
      <c r="E959" s="28"/>
      <c r="F959" s="28" t="str" cm="1">
        <f t="array" ref="F959">IFERROR(TRIM(_xlfn.TEXTSPLIT(_xlfn.XLOOKUP(E959,techniques!$A$2:$A$608,techniques!$B$2:$B$608),":")),"")</f>
        <v/>
      </c>
      <c r="G959" s="28"/>
      <c r="H959" s="28" t="str">
        <f t="shared" si="46"/>
        <v/>
      </c>
      <c r="J959" s="28"/>
      <c r="K959" s="28" t="str" cm="1">
        <f t="array" ref="K959">IFERROR(TRIM(_xlfn.TEXTSPLIT(_xlfn.XLOOKUP(J959,techniques!$A$2:$A$608,techniques!$B$2:$B$608),":")),"")</f>
        <v/>
      </c>
      <c r="L959" s="28"/>
      <c r="M959" s="28" t="str">
        <f t="shared" si="47"/>
        <v/>
      </c>
      <c r="Q959" s="28"/>
      <c r="R959" s="28"/>
      <c r="S959" s="28"/>
      <c r="T959" s="28"/>
      <c r="V959" s="1">
        <f t="shared" si="48"/>
        <v>0</v>
      </c>
    </row>
    <row r="960" spans="5:22" outlineLevel="1" x14ac:dyDescent="0.45">
      <c r="E960" s="28"/>
      <c r="F960" s="28" t="str" cm="1">
        <f t="array" ref="F960">IFERROR(TRIM(_xlfn.TEXTSPLIT(_xlfn.XLOOKUP(E960,techniques!$A$2:$A$608,techniques!$B$2:$B$608),":")),"")</f>
        <v/>
      </c>
      <c r="G960" s="28"/>
      <c r="H960" s="28" t="str">
        <f t="shared" si="46"/>
        <v/>
      </c>
      <c r="J960" s="28"/>
      <c r="K960" s="28" t="str" cm="1">
        <f t="array" ref="K960">IFERROR(TRIM(_xlfn.TEXTSPLIT(_xlfn.XLOOKUP(J960,techniques!$A$2:$A$608,techniques!$B$2:$B$608),":")),"")</f>
        <v/>
      </c>
      <c r="L960" s="28"/>
      <c r="M960" s="28" t="str">
        <f t="shared" si="47"/>
        <v/>
      </c>
      <c r="Q960" s="28"/>
      <c r="R960" s="28"/>
      <c r="S960" s="28"/>
      <c r="T960" s="28"/>
      <c r="V960" s="1">
        <f t="shared" si="48"/>
        <v>0</v>
      </c>
    </row>
    <row r="961" spans="5:22" outlineLevel="1" x14ac:dyDescent="0.45">
      <c r="E961" s="28"/>
      <c r="F961" s="28" t="str" cm="1">
        <f t="array" ref="F961">IFERROR(TRIM(_xlfn.TEXTSPLIT(_xlfn.XLOOKUP(E961,techniques!$A$2:$A$608,techniques!$B$2:$B$608),":")),"")</f>
        <v/>
      </c>
      <c r="G961" s="28"/>
      <c r="H961" s="28" t="str">
        <f t="shared" si="46"/>
        <v/>
      </c>
      <c r="J961" s="28"/>
      <c r="K961" s="28" t="str" cm="1">
        <f t="array" ref="K961">IFERROR(TRIM(_xlfn.TEXTSPLIT(_xlfn.XLOOKUP(J961,techniques!$A$2:$A$608,techniques!$B$2:$B$608),":")),"")</f>
        <v/>
      </c>
      <c r="L961" s="28"/>
      <c r="M961" s="28" t="str">
        <f t="shared" si="47"/>
        <v/>
      </c>
      <c r="Q961" s="28"/>
      <c r="R961" s="28"/>
      <c r="S961" s="28"/>
      <c r="T961" s="28"/>
      <c r="V961" s="1">
        <f t="shared" si="48"/>
        <v>0</v>
      </c>
    </row>
    <row r="962" spans="5:22" outlineLevel="1" x14ac:dyDescent="0.45">
      <c r="E962" s="28"/>
      <c r="F962" s="28" t="str" cm="1">
        <f t="array" ref="F962">IFERROR(TRIM(_xlfn.TEXTSPLIT(_xlfn.XLOOKUP(E962,techniques!$A$2:$A$608,techniques!$B$2:$B$608),":")),"")</f>
        <v/>
      </c>
      <c r="G962" s="28"/>
      <c r="H962" s="28" t="str">
        <f t="shared" si="46"/>
        <v/>
      </c>
      <c r="J962" s="28"/>
      <c r="K962" s="28" t="str" cm="1">
        <f t="array" ref="K962">IFERROR(TRIM(_xlfn.TEXTSPLIT(_xlfn.XLOOKUP(J962,techniques!$A$2:$A$608,techniques!$B$2:$B$608),":")),"")</f>
        <v/>
      </c>
      <c r="L962" s="28"/>
      <c r="M962" s="28" t="str">
        <f t="shared" si="47"/>
        <v/>
      </c>
      <c r="Q962" s="28"/>
      <c r="R962" s="28"/>
      <c r="S962" s="28"/>
      <c r="T962" s="28"/>
      <c r="V962" s="1">
        <f t="shared" si="48"/>
        <v>0</v>
      </c>
    </row>
    <row r="963" spans="5:22" outlineLevel="1" x14ac:dyDescent="0.45">
      <c r="E963" s="28"/>
      <c r="F963" s="28" t="str" cm="1">
        <f t="array" ref="F963">IFERROR(TRIM(_xlfn.TEXTSPLIT(_xlfn.XLOOKUP(E963,techniques!$A$2:$A$608,techniques!$B$2:$B$608),":")),"")</f>
        <v/>
      </c>
      <c r="G963" s="28"/>
      <c r="H963" s="28" t="str">
        <f t="shared" si="46"/>
        <v/>
      </c>
      <c r="J963" s="28"/>
      <c r="K963" s="28" t="str" cm="1">
        <f t="array" ref="K963">IFERROR(TRIM(_xlfn.TEXTSPLIT(_xlfn.XLOOKUP(J963,techniques!$A$2:$A$608,techniques!$B$2:$B$608),":")),"")</f>
        <v/>
      </c>
      <c r="L963" s="28"/>
      <c r="M963" s="28" t="str">
        <f t="shared" si="47"/>
        <v/>
      </c>
      <c r="Q963" s="28"/>
      <c r="R963" s="28"/>
      <c r="S963" s="28"/>
      <c r="T963" s="28"/>
      <c r="V963" s="1">
        <f t="shared" si="48"/>
        <v>0</v>
      </c>
    </row>
    <row r="964" spans="5:22" outlineLevel="1" x14ac:dyDescent="0.45">
      <c r="E964" s="28"/>
      <c r="F964" s="28" t="str" cm="1">
        <f t="array" ref="F964">IFERROR(TRIM(_xlfn.TEXTSPLIT(_xlfn.XLOOKUP(E964,techniques!$A$2:$A$608,techniques!$B$2:$B$608),":")),"")</f>
        <v/>
      </c>
      <c r="G964" s="28"/>
      <c r="H964" s="28" t="str">
        <f t="shared" si="46"/>
        <v/>
      </c>
      <c r="J964" s="28"/>
      <c r="K964" s="28" t="str" cm="1">
        <f t="array" ref="K964">IFERROR(TRIM(_xlfn.TEXTSPLIT(_xlfn.XLOOKUP(J964,techniques!$A$2:$A$608,techniques!$B$2:$B$608),":")),"")</f>
        <v/>
      </c>
      <c r="L964" s="28"/>
      <c r="M964" s="28" t="str">
        <f t="shared" si="47"/>
        <v/>
      </c>
      <c r="Q964" s="28"/>
      <c r="R964" s="28"/>
      <c r="S964" s="28"/>
      <c r="T964" s="28"/>
      <c r="V964" s="1">
        <f t="shared" si="48"/>
        <v>0</v>
      </c>
    </row>
    <row r="965" spans="5:22" outlineLevel="1" x14ac:dyDescent="0.45">
      <c r="E965" s="28"/>
      <c r="F965" s="28" t="str" cm="1">
        <f t="array" ref="F965">IFERROR(TRIM(_xlfn.TEXTSPLIT(_xlfn.XLOOKUP(E965,techniques!$A$2:$A$608,techniques!$B$2:$B$608),":")),"")</f>
        <v/>
      </c>
      <c r="G965" s="28"/>
      <c r="H965" s="28" t="str">
        <f t="shared" si="46"/>
        <v/>
      </c>
      <c r="J965" s="28"/>
      <c r="K965" s="28" t="str" cm="1">
        <f t="array" ref="K965">IFERROR(TRIM(_xlfn.TEXTSPLIT(_xlfn.XLOOKUP(J965,techniques!$A$2:$A$608,techniques!$B$2:$B$608),":")),"")</f>
        <v/>
      </c>
      <c r="L965" s="28"/>
      <c r="M965" s="28" t="str">
        <f t="shared" si="47"/>
        <v/>
      </c>
      <c r="Q965" s="28"/>
      <c r="R965" s="28"/>
      <c r="S965" s="28"/>
      <c r="T965" s="28"/>
      <c r="V965" s="1">
        <f t="shared" si="48"/>
        <v>0</v>
      </c>
    </row>
    <row r="966" spans="5:22" outlineLevel="1" x14ac:dyDescent="0.45">
      <c r="E966" s="28"/>
      <c r="F966" s="28" t="str" cm="1">
        <f t="array" ref="F966">IFERROR(TRIM(_xlfn.TEXTSPLIT(_xlfn.XLOOKUP(E966,techniques!$A$2:$A$608,techniques!$B$2:$B$608),":")),"")</f>
        <v/>
      </c>
      <c r="G966" s="28"/>
      <c r="H966" s="28" t="str">
        <f t="shared" si="46"/>
        <v/>
      </c>
      <c r="J966" s="28"/>
      <c r="K966" s="28" t="str" cm="1">
        <f t="array" ref="K966">IFERROR(TRIM(_xlfn.TEXTSPLIT(_xlfn.XLOOKUP(J966,techniques!$A$2:$A$608,techniques!$B$2:$B$608),":")),"")</f>
        <v/>
      </c>
      <c r="L966" s="28"/>
      <c r="M966" s="28" t="str">
        <f t="shared" si="47"/>
        <v/>
      </c>
      <c r="Q966" s="28"/>
      <c r="R966" s="28"/>
      <c r="S966" s="28"/>
      <c r="T966" s="28"/>
      <c r="V966" s="1">
        <f t="shared" si="48"/>
        <v>0</v>
      </c>
    </row>
    <row r="967" spans="5:22" outlineLevel="1" x14ac:dyDescent="0.45">
      <c r="E967" s="28"/>
      <c r="F967" s="28" t="str" cm="1">
        <f t="array" ref="F967">IFERROR(TRIM(_xlfn.TEXTSPLIT(_xlfn.XLOOKUP(E967,techniques!$A$2:$A$608,techniques!$B$2:$B$608),":")),"")</f>
        <v/>
      </c>
      <c r="G967" s="28"/>
      <c r="H967" s="28" t="str">
        <f t="shared" si="46"/>
        <v/>
      </c>
      <c r="J967" s="28"/>
      <c r="K967" s="28" t="str" cm="1">
        <f t="array" ref="K967">IFERROR(TRIM(_xlfn.TEXTSPLIT(_xlfn.XLOOKUP(J967,techniques!$A$2:$A$608,techniques!$B$2:$B$608),":")),"")</f>
        <v/>
      </c>
      <c r="L967" s="28"/>
      <c r="M967" s="28" t="str">
        <f t="shared" si="47"/>
        <v/>
      </c>
      <c r="Q967" s="28"/>
      <c r="R967" s="28"/>
      <c r="S967" s="28"/>
      <c r="T967" s="28"/>
      <c r="V967" s="1">
        <f t="shared" si="48"/>
        <v>0</v>
      </c>
    </row>
    <row r="968" spans="5:22" outlineLevel="1" x14ac:dyDescent="0.45">
      <c r="E968" s="28"/>
      <c r="F968" s="28" t="str" cm="1">
        <f t="array" ref="F968">IFERROR(TRIM(_xlfn.TEXTSPLIT(_xlfn.XLOOKUP(E968,techniques!$A$2:$A$608,techniques!$B$2:$B$608),":")),"")</f>
        <v/>
      </c>
      <c r="G968" s="28"/>
      <c r="H968" s="28" t="str">
        <f t="shared" si="46"/>
        <v/>
      </c>
      <c r="J968" s="28"/>
      <c r="K968" s="28" t="str" cm="1">
        <f t="array" ref="K968">IFERROR(TRIM(_xlfn.TEXTSPLIT(_xlfn.XLOOKUP(J968,techniques!$A$2:$A$608,techniques!$B$2:$B$608),":")),"")</f>
        <v/>
      </c>
      <c r="L968" s="28"/>
      <c r="M968" s="28" t="str">
        <f t="shared" si="47"/>
        <v/>
      </c>
      <c r="Q968" s="28"/>
      <c r="R968" s="28"/>
      <c r="S968" s="28"/>
      <c r="T968" s="28"/>
      <c r="V968" s="1">
        <f t="shared" si="48"/>
        <v>0</v>
      </c>
    </row>
    <row r="969" spans="5:22" outlineLevel="1" x14ac:dyDescent="0.45">
      <c r="E969" s="28"/>
      <c r="F969" s="28" t="str" cm="1">
        <f t="array" ref="F969">IFERROR(TRIM(_xlfn.TEXTSPLIT(_xlfn.XLOOKUP(E969,techniques!$A$2:$A$608,techniques!$B$2:$B$608),":")),"")</f>
        <v/>
      </c>
      <c r="G969" s="28"/>
      <c r="H969" s="28" t="str">
        <f t="shared" si="46"/>
        <v/>
      </c>
      <c r="J969" s="28"/>
      <c r="K969" s="28" t="str" cm="1">
        <f t="array" ref="K969">IFERROR(TRIM(_xlfn.TEXTSPLIT(_xlfn.XLOOKUP(J969,techniques!$A$2:$A$608,techniques!$B$2:$B$608),":")),"")</f>
        <v/>
      </c>
      <c r="L969" s="28"/>
      <c r="M969" s="28" t="str">
        <f t="shared" si="47"/>
        <v/>
      </c>
      <c r="Q969" s="28"/>
      <c r="R969" s="28"/>
      <c r="S969" s="28"/>
      <c r="T969" s="28"/>
      <c r="V969" s="1">
        <f t="shared" si="48"/>
        <v>0</v>
      </c>
    </row>
    <row r="970" spans="5:22" outlineLevel="1" x14ac:dyDescent="0.45">
      <c r="E970" s="28"/>
      <c r="F970" s="28" t="str" cm="1">
        <f t="array" ref="F970">IFERROR(TRIM(_xlfn.TEXTSPLIT(_xlfn.XLOOKUP(E970,techniques!$A$2:$A$608,techniques!$B$2:$B$608),":")),"")</f>
        <v/>
      </c>
      <c r="G970" s="28"/>
      <c r="H970" s="28" t="str">
        <f t="shared" si="46"/>
        <v/>
      </c>
      <c r="J970" s="28"/>
      <c r="K970" s="28" t="str" cm="1">
        <f t="array" ref="K970">IFERROR(TRIM(_xlfn.TEXTSPLIT(_xlfn.XLOOKUP(J970,techniques!$A$2:$A$608,techniques!$B$2:$B$608),":")),"")</f>
        <v/>
      </c>
      <c r="L970" s="28"/>
      <c r="M970" s="28" t="str">
        <f t="shared" si="47"/>
        <v/>
      </c>
      <c r="Q970" s="28"/>
      <c r="R970" s="28"/>
      <c r="S970" s="28"/>
      <c r="T970" s="28"/>
      <c r="V970" s="1">
        <f t="shared" si="48"/>
        <v>0</v>
      </c>
    </row>
    <row r="971" spans="5:22" outlineLevel="1" x14ac:dyDescent="0.45">
      <c r="E971" s="28"/>
      <c r="F971" s="28" t="str" cm="1">
        <f t="array" ref="F971">IFERROR(TRIM(_xlfn.TEXTSPLIT(_xlfn.XLOOKUP(E971,techniques!$A$2:$A$608,techniques!$B$2:$B$608),":")),"")</f>
        <v/>
      </c>
      <c r="G971" s="28"/>
      <c r="H971" s="28" t="str">
        <f t="shared" si="46"/>
        <v/>
      </c>
      <c r="J971" s="28"/>
      <c r="K971" s="28" t="str" cm="1">
        <f t="array" ref="K971">IFERROR(TRIM(_xlfn.TEXTSPLIT(_xlfn.XLOOKUP(J971,techniques!$A$2:$A$608,techniques!$B$2:$B$608),":")),"")</f>
        <v/>
      </c>
      <c r="L971" s="28"/>
      <c r="M971" s="28" t="str">
        <f t="shared" si="47"/>
        <v/>
      </c>
      <c r="Q971" s="28"/>
      <c r="R971" s="28"/>
      <c r="S971" s="28"/>
      <c r="T971" s="28"/>
      <c r="V971" s="1">
        <f t="shared" si="48"/>
        <v>0</v>
      </c>
    </row>
    <row r="972" spans="5:22" outlineLevel="1" x14ac:dyDescent="0.45">
      <c r="E972" s="28"/>
      <c r="F972" s="28" t="str" cm="1">
        <f t="array" ref="F972">IFERROR(TRIM(_xlfn.TEXTSPLIT(_xlfn.XLOOKUP(E972,techniques!$A$2:$A$608,techniques!$B$2:$B$608),":")),"")</f>
        <v/>
      </c>
      <c r="G972" s="28"/>
      <c r="H972" s="28" t="str">
        <f t="shared" si="46"/>
        <v/>
      </c>
      <c r="J972" s="28"/>
      <c r="K972" s="28" t="str" cm="1">
        <f t="array" ref="K972">IFERROR(TRIM(_xlfn.TEXTSPLIT(_xlfn.XLOOKUP(J972,techniques!$A$2:$A$608,techniques!$B$2:$B$608),":")),"")</f>
        <v/>
      </c>
      <c r="L972" s="28"/>
      <c r="M972" s="28" t="str">
        <f t="shared" si="47"/>
        <v/>
      </c>
      <c r="Q972" s="28"/>
      <c r="R972" s="28"/>
      <c r="S972" s="28"/>
      <c r="T972" s="28"/>
      <c r="V972" s="1">
        <f t="shared" si="48"/>
        <v>0</v>
      </c>
    </row>
    <row r="973" spans="5:22" outlineLevel="1" x14ac:dyDescent="0.45">
      <c r="E973" s="28"/>
      <c r="F973" s="28" t="str" cm="1">
        <f t="array" ref="F973">IFERROR(TRIM(_xlfn.TEXTSPLIT(_xlfn.XLOOKUP(E973,techniques!$A$2:$A$608,techniques!$B$2:$B$608),":")),"")</f>
        <v/>
      </c>
      <c r="G973" s="28"/>
      <c r="H973" s="28" t="str">
        <f t="shared" si="46"/>
        <v/>
      </c>
      <c r="J973" s="28"/>
      <c r="K973" s="28" t="str" cm="1">
        <f t="array" ref="K973">IFERROR(TRIM(_xlfn.TEXTSPLIT(_xlfn.XLOOKUP(J973,techniques!$A$2:$A$608,techniques!$B$2:$B$608),":")),"")</f>
        <v/>
      </c>
      <c r="L973" s="28"/>
      <c r="M973" s="28" t="str">
        <f t="shared" si="47"/>
        <v/>
      </c>
      <c r="Q973" s="28"/>
      <c r="R973" s="28"/>
      <c r="S973" s="28"/>
      <c r="T973" s="28"/>
      <c r="V973" s="1">
        <f t="shared" si="48"/>
        <v>0</v>
      </c>
    </row>
    <row r="974" spans="5:22" outlineLevel="1" x14ac:dyDescent="0.45">
      <c r="E974" s="28"/>
      <c r="F974" s="28" t="str" cm="1">
        <f t="array" ref="F974">IFERROR(TRIM(_xlfn.TEXTSPLIT(_xlfn.XLOOKUP(E974,techniques!$A$2:$A$608,techniques!$B$2:$B$608),":")),"")</f>
        <v/>
      </c>
      <c r="G974" s="28"/>
      <c r="H974" s="28" t="str">
        <f t="shared" si="46"/>
        <v/>
      </c>
      <c r="J974" s="28"/>
      <c r="K974" s="28" t="str" cm="1">
        <f t="array" ref="K974">IFERROR(TRIM(_xlfn.TEXTSPLIT(_xlfn.XLOOKUP(J974,techniques!$A$2:$A$608,techniques!$B$2:$B$608),":")),"")</f>
        <v/>
      </c>
      <c r="L974" s="28"/>
      <c r="M974" s="28" t="str">
        <f t="shared" si="47"/>
        <v/>
      </c>
      <c r="Q974" s="28"/>
      <c r="R974" s="28"/>
      <c r="S974" s="28"/>
      <c r="T974" s="28"/>
      <c r="V974" s="1">
        <f t="shared" si="48"/>
        <v>0</v>
      </c>
    </row>
    <row r="975" spans="5:22" outlineLevel="1" x14ac:dyDescent="0.45">
      <c r="E975" s="28"/>
      <c r="F975" s="28" t="str" cm="1">
        <f t="array" ref="F975">IFERROR(TRIM(_xlfn.TEXTSPLIT(_xlfn.XLOOKUP(E975,techniques!$A$2:$A$608,techniques!$B$2:$B$608),":")),"")</f>
        <v/>
      </c>
      <c r="G975" s="28"/>
      <c r="H975" s="28" t="str">
        <f t="shared" ref="H975:H1000" si="49">IF(G975="",_xlfn.TEXTJOIN(": ",TRUE,E975,F975),_xlfn.TEXTJOIN(": ",TRUE,E975,G975))</f>
        <v/>
      </c>
      <c r="J975" s="28"/>
      <c r="K975" s="28" t="str" cm="1">
        <f t="array" ref="K975">IFERROR(TRIM(_xlfn.TEXTSPLIT(_xlfn.XLOOKUP(J975,techniques!$A$2:$A$608,techniques!$B$2:$B$608),":")),"")</f>
        <v/>
      </c>
      <c r="L975" s="28"/>
      <c r="M975" s="28" t="str">
        <f t="shared" ref="M975:M1000" si="50">IF(L975="",_xlfn.TEXTJOIN(": ",TRUE,J975,K975),_xlfn.TEXTJOIN(": ",TRUE,J975,L975))</f>
        <v/>
      </c>
      <c r="Q975" s="28"/>
      <c r="R975" s="28"/>
      <c r="S975" s="28"/>
      <c r="T975" s="28"/>
      <c r="V975" s="1">
        <f t="shared" ref="V975:V1000" si="51">IF(ISNA(MATCH(J975,E$14:E$1000,0)),J975,"")</f>
        <v>0</v>
      </c>
    </row>
    <row r="976" spans="5:22" outlineLevel="1" x14ac:dyDescent="0.45">
      <c r="E976" s="28"/>
      <c r="F976" s="28" t="str" cm="1">
        <f t="array" ref="F976">IFERROR(TRIM(_xlfn.TEXTSPLIT(_xlfn.XLOOKUP(E976,techniques!$A$2:$A$608,techniques!$B$2:$B$608),":")),"")</f>
        <v/>
      </c>
      <c r="G976" s="28"/>
      <c r="H976" s="28" t="str">
        <f t="shared" si="49"/>
        <v/>
      </c>
      <c r="J976" s="28"/>
      <c r="K976" s="28" t="str" cm="1">
        <f t="array" ref="K976">IFERROR(TRIM(_xlfn.TEXTSPLIT(_xlfn.XLOOKUP(J976,techniques!$A$2:$A$608,techniques!$B$2:$B$608),":")),"")</f>
        <v/>
      </c>
      <c r="L976" s="28"/>
      <c r="M976" s="28" t="str">
        <f t="shared" si="50"/>
        <v/>
      </c>
      <c r="Q976" s="28"/>
      <c r="R976" s="28"/>
      <c r="S976" s="28"/>
      <c r="T976" s="28"/>
      <c r="V976" s="1">
        <f t="shared" si="51"/>
        <v>0</v>
      </c>
    </row>
    <row r="977" spans="5:22" outlineLevel="1" x14ac:dyDescent="0.45">
      <c r="E977" s="28"/>
      <c r="F977" s="28" t="str" cm="1">
        <f t="array" ref="F977">IFERROR(TRIM(_xlfn.TEXTSPLIT(_xlfn.XLOOKUP(E977,techniques!$A$2:$A$608,techniques!$B$2:$B$608),":")),"")</f>
        <v/>
      </c>
      <c r="G977" s="28"/>
      <c r="H977" s="28" t="str">
        <f t="shared" si="49"/>
        <v/>
      </c>
      <c r="J977" s="28"/>
      <c r="K977" s="28" t="str" cm="1">
        <f t="array" ref="K977">IFERROR(TRIM(_xlfn.TEXTSPLIT(_xlfn.XLOOKUP(J977,techniques!$A$2:$A$608,techniques!$B$2:$B$608),":")),"")</f>
        <v/>
      </c>
      <c r="L977" s="28"/>
      <c r="M977" s="28" t="str">
        <f t="shared" si="50"/>
        <v/>
      </c>
      <c r="Q977" s="28"/>
      <c r="R977" s="28"/>
      <c r="S977" s="28"/>
      <c r="T977" s="28"/>
      <c r="V977" s="1">
        <f t="shared" si="51"/>
        <v>0</v>
      </c>
    </row>
    <row r="978" spans="5:22" outlineLevel="1" x14ac:dyDescent="0.45">
      <c r="E978" s="28"/>
      <c r="F978" s="28" t="str" cm="1">
        <f t="array" ref="F978">IFERROR(TRIM(_xlfn.TEXTSPLIT(_xlfn.XLOOKUP(E978,techniques!$A$2:$A$608,techniques!$B$2:$B$608),":")),"")</f>
        <v/>
      </c>
      <c r="G978" s="28"/>
      <c r="H978" s="28" t="str">
        <f t="shared" si="49"/>
        <v/>
      </c>
      <c r="J978" s="28"/>
      <c r="K978" s="28" t="str" cm="1">
        <f t="array" ref="K978">IFERROR(TRIM(_xlfn.TEXTSPLIT(_xlfn.XLOOKUP(J978,techniques!$A$2:$A$608,techniques!$B$2:$B$608),":")),"")</f>
        <v/>
      </c>
      <c r="L978" s="28"/>
      <c r="M978" s="28" t="str">
        <f t="shared" si="50"/>
        <v/>
      </c>
      <c r="Q978" s="28"/>
      <c r="R978" s="28"/>
      <c r="S978" s="28"/>
      <c r="T978" s="28"/>
      <c r="V978" s="1">
        <f t="shared" si="51"/>
        <v>0</v>
      </c>
    </row>
    <row r="979" spans="5:22" outlineLevel="1" x14ac:dyDescent="0.45">
      <c r="E979" s="28"/>
      <c r="F979" s="28" t="str" cm="1">
        <f t="array" ref="F979">IFERROR(TRIM(_xlfn.TEXTSPLIT(_xlfn.XLOOKUP(E979,techniques!$A$2:$A$608,techniques!$B$2:$B$608),":")),"")</f>
        <v/>
      </c>
      <c r="G979" s="28"/>
      <c r="H979" s="28" t="str">
        <f t="shared" si="49"/>
        <v/>
      </c>
      <c r="J979" s="28"/>
      <c r="K979" s="28" t="str" cm="1">
        <f t="array" ref="K979">IFERROR(TRIM(_xlfn.TEXTSPLIT(_xlfn.XLOOKUP(J979,techniques!$A$2:$A$608,techniques!$B$2:$B$608),":")),"")</f>
        <v/>
      </c>
      <c r="L979" s="28"/>
      <c r="M979" s="28" t="str">
        <f t="shared" si="50"/>
        <v/>
      </c>
      <c r="Q979" s="28"/>
      <c r="R979" s="28"/>
      <c r="S979" s="28"/>
      <c r="T979" s="28"/>
      <c r="V979" s="1">
        <f t="shared" si="51"/>
        <v>0</v>
      </c>
    </row>
    <row r="980" spans="5:22" outlineLevel="1" x14ac:dyDescent="0.45">
      <c r="E980" s="28"/>
      <c r="F980" s="28" t="str" cm="1">
        <f t="array" ref="F980">IFERROR(TRIM(_xlfn.TEXTSPLIT(_xlfn.XLOOKUP(E980,techniques!$A$2:$A$608,techniques!$B$2:$B$608),":")),"")</f>
        <v/>
      </c>
      <c r="G980" s="28"/>
      <c r="H980" s="28" t="str">
        <f t="shared" si="49"/>
        <v/>
      </c>
      <c r="J980" s="28"/>
      <c r="K980" s="28" t="str" cm="1">
        <f t="array" ref="K980">IFERROR(TRIM(_xlfn.TEXTSPLIT(_xlfn.XLOOKUP(J980,techniques!$A$2:$A$608,techniques!$B$2:$B$608),":")),"")</f>
        <v/>
      </c>
      <c r="L980" s="28"/>
      <c r="M980" s="28" t="str">
        <f t="shared" si="50"/>
        <v/>
      </c>
      <c r="Q980" s="28"/>
      <c r="R980" s="28"/>
      <c r="S980" s="28"/>
      <c r="T980" s="28"/>
      <c r="V980" s="1">
        <f t="shared" si="51"/>
        <v>0</v>
      </c>
    </row>
    <row r="981" spans="5:22" outlineLevel="1" x14ac:dyDescent="0.45">
      <c r="E981" s="28"/>
      <c r="F981" s="28" t="str" cm="1">
        <f t="array" ref="F981">IFERROR(TRIM(_xlfn.TEXTSPLIT(_xlfn.XLOOKUP(E981,techniques!$A$2:$A$608,techniques!$B$2:$B$608),":")),"")</f>
        <v/>
      </c>
      <c r="G981" s="28"/>
      <c r="H981" s="28" t="str">
        <f t="shared" si="49"/>
        <v/>
      </c>
      <c r="J981" s="28"/>
      <c r="K981" s="28" t="str" cm="1">
        <f t="array" ref="K981">IFERROR(TRIM(_xlfn.TEXTSPLIT(_xlfn.XLOOKUP(J981,techniques!$A$2:$A$608,techniques!$B$2:$B$608),":")),"")</f>
        <v/>
      </c>
      <c r="L981" s="28"/>
      <c r="M981" s="28" t="str">
        <f t="shared" si="50"/>
        <v/>
      </c>
      <c r="Q981" s="28"/>
      <c r="R981" s="28"/>
      <c r="S981" s="28"/>
      <c r="T981" s="28"/>
      <c r="V981" s="1">
        <f t="shared" si="51"/>
        <v>0</v>
      </c>
    </row>
    <row r="982" spans="5:22" outlineLevel="1" x14ac:dyDescent="0.45">
      <c r="E982" s="28"/>
      <c r="F982" s="28" t="str" cm="1">
        <f t="array" ref="F982">IFERROR(TRIM(_xlfn.TEXTSPLIT(_xlfn.XLOOKUP(E982,techniques!$A$2:$A$608,techniques!$B$2:$B$608),":")),"")</f>
        <v/>
      </c>
      <c r="G982" s="28"/>
      <c r="H982" s="28" t="str">
        <f t="shared" si="49"/>
        <v/>
      </c>
      <c r="J982" s="28"/>
      <c r="K982" s="28" t="str" cm="1">
        <f t="array" ref="K982">IFERROR(TRIM(_xlfn.TEXTSPLIT(_xlfn.XLOOKUP(J982,techniques!$A$2:$A$608,techniques!$B$2:$B$608),":")),"")</f>
        <v/>
      </c>
      <c r="L982" s="28"/>
      <c r="M982" s="28" t="str">
        <f t="shared" si="50"/>
        <v/>
      </c>
      <c r="Q982" s="28"/>
      <c r="R982" s="28"/>
      <c r="S982" s="28"/>
      <c r="T982" s="28"/>
      <c r="V982" s="1">
        <f t="shared" si="51"/>
        <v>0</v>
      </c>
    </row>
    <row r="983" spans="5:22" outlineLevel="1" x14ac:dyDescent="0.45">
      <c r="E983" s="28"/>
      <c r="F983" s="28" t="str" cm="1">
        <f t="array" ref="F983">IFERROR(TRIM(_xlfn.TEXTSPLIT(_xlfn.XLOOKUP(E983,techniques!$A$2:$A$608,techniques!$B$2:$B$608),":")),"")</f>
        <v/>
      </c>
      <c r="G983" s="28"/>
      <c r="H983" s="28" t="str">
        <f t="shared" si="49"/>
        <v/>
      </c>
      <c r="J983" s="28"/>
      <c r="K983" s="28" t="str" cm="1">
        <f t="array" ref="K983">IFERROR(TRIM(_xlfn.TEXTSPLIT(_xlfn.XLOOKUP(J983,techniques!$A$2:$A$608,techniques!$B$2:$B$608),":")),"")</f>
        <v/>
      </c>
      <c r="L983" s="28"/>
      <c r="M983" s="28" t="str">
        <f t="shared" si="50"/>
        <v/>
      </c>
      <c r="Q983" s="28"/>
      <c r="R983" s="28"/>
      <c r="S983" s="28"/>
      <c r="T983" s="28"/>
      <c r="V983" s="1">
        <f t="shared" si="51"/>
        <v>0</v>
      </c>
    </row>
    <row r="984" spans="5:22" outlineLevel="1" x14ac:dyDescent="0.45">
      <c r="E984" s="28"/>
      <c r="F984" s="28" t="str" cm="1">
        <f t="array" ref="F984">IFERROR(TRIM(_xlfn.TEXTSPLIT(_xlfn.XLOOKUP(E984,techniques!$A$2:$A$608,techniques!$B$2:$B$608),":")),"")</f>
        <v/>
      </c>
      <c r="G984" s="28"/>
      <c r="H984" s="28" t="str">
        <f t="shared" si="49"/>
        <v/>
      </c>
      <c r="J984" s="28"/>
      <c r="K984" s="28" t="str" cm="1">
        <f t="array" ref="K984">IFERROR(TRIM(_xlfn.TEXTSPLIT(_xlfn.XLOOKUP(J984,techniques!$A$2:$A$608,techniques!$B$2:$B$608),":")),"")</f>
        <v/>
      </c>
      <c r="L984" s="28"/>
      <c r="M984" s="28" t="str">
        <f t="shared" si="50"/>
        <v/>
      </c>
      <c r="Q984" s="28"/>
      <c r="R984" s="28"/>
      <c r="S984" s="28"/>
      <c r="T984" s="28"/>
      <c r="V984" s="1">
        <f t="shared" si="51"/>
        <v>0</v>
      </c>
    </row>
    <row r="985" spans="5:22" outlineLevel="1" x14ac:dyDescent="0.45">
      <c r="E985" s="28"/>
      <c r="F985" s="28" t="str" cm="1">
        <f t="array" ref="F985">IFERROR(TRIM(_xlfn.TEXTSPLIT(_xlfn.XLOOKUP(E985,techniques!$A$2:$A$608,techniques!$B$2:$B$608),":")),"")</f>
        <v/>
      </c>
      <c r="G985" s="28"/>
      <c r="H985" s="28" t="str">
        <f t="shared" si="49"/>
        <v/>
      </c>
      <c r="J985" s="28"/>
      <c r="K985" s="28" t="str" cm="1">
        <f t="array" ref="K985">IFERROR(TRIM(_xlfn.TEXTSPLIT(_xlfn.XLOOKUP(J985,techniques!$A$2:$A$608,techniques!$B$2:$B$608),":")),"")</f>
        <v/>
      </c>
      <c r="L985" s="28"/>
      <c r="M985" s="28" t="str">
        <f t="shared" si="50"/>
        <v/>
      </c>
      <c r="Q985" s="28"/>
      <c r="R985" s="28"/>
      <c r="S985" s="28"/>
      <c r="T985" s="28"/>
      <c r="V985" s="1">
        <f t="shared" si="51"/>
        <v>0</v>
      </c>
    </row>
    <row r="986" spans="5:22" outlineLevel="1" x14ac:dyDescent="0.45">
      <c r="E986" s="28"/>
      <c r="F986" s="28" t="str" cm="1">
        <f t="array" ref="F986">IFERROR(TRIM(_xlfn.TEXTSPLIT(_xlfn.XLOOKUP(E986,techniques!$A$2:$A$608,techniques!$B$2:$B$608),":")),"")</f>
        <v/>
      </c>
      <c r="G986" s="28"/>
      <c r="H986" s="28" t="str">
        <f t="shared" si="49"/>
        <v/>
      </c>
      <c r="J986" s="28"/>
      <c r="K986" s="28" t="str" cm="1">
        <f t="array" ref="K986">IFERROR(TRIM(_xlfn.TEXTSPLIT(_xlfn.XLOOKUP(J986,techniques!$A$2:$A$608,techniques!$B$2:$B$608),":")),"")</f>
        <v/>
      </c>
      <c r="L986" s="28"/>
      <c r="M986" s="28" t="str">
        <f t="shared" si="50"/>
        <v/>
      </c>
      <c r="Q986" s="28"/>
      <c r="R986" s="28"/>
      <c r="S986" s="28"/>
      <c r="T986" s="28"/>
      <c r="V986" s="1">
        <f t="shared" si="51"/>
        <v>0</v>
      </c>
    </row>
    <row r="987" spans="5:22" outlineLevel="1" x14ac:dyDescent="0.45">
      <c r="E987" s="28"/>
      <c r="F987" s="28" t="str" cm="1">
        <f t="array" ref="F987">IFERROR(TRIM(_xlfn.TEXTSPLIT(_xlfn.XLOOKUP(E987,techniques!$A$2:$A$608,techniques!$B$2:$B$608),":")),"")</f>
        <v/>
      </c>
      <c r="G987" s="28"/>
      <c r="H987" s="28" t="str">
        <f t="shared" si="49"/>
        <v/>
      </c>
      <c r="J987" s="28"/>
      <c r="K987" s="28" t="str" cm="1">
        <f t="array" ref="K987">IFERROR(TRIM(_xlfn.TEXTSPLIT(_xlfn.XLOOKUP(J987,techniques!$A$2:$A$608,techniques!$B$2:$B$608),":")),"")</f>
        <v/>
      </c>
      <c r="L987" s="28"/>
      <c r="M987" s="28" t="str">
        <f t="shared" si="50"/>
        <v/>
      </c>
      <c r="Q987" s="28"/>
      <c r="R987" s="28"/>
      <c r="S987" s="28"/>
      <c r="T987" s="28"/>
      <c r="V987" s="1">
        <f t="shared" si="51"/>
        <v>0</v>
      </c>
    </row>
    <row r="988" spans="5:22" outlineLevel="1" x14ac:dyDescent="0.45">
      <c r="E988" s="28"/>
      <c r="F988" s="28" t="str" cm="1">
        <f t="array" ref="F988">IFERROR(TRIM(_xlfn.TEXTSPLIT(_xlfn.XLOOKUP(E988,techniques!$A$2:$A$608,techniques!$B$2:$B$608),":")),"")</f>
        <v/>
      </c>
      <c r="G988" s="28"/>
      <c r="H988" s="28" t="str">
        <f t="shared" si="49"/>
        <v/>
      </c>
      <c r="J988" s="28"/>
      <c r="K988" s="28" t="str" cm="1">
        <f t="array" ref="K988">IFERROR(TRIM(_xlfn.TEXTSPLIT(_xlfn.XLOOKUP(J988,techniques!$A$2:$A$608,techniques!$B$2:$B$608),":")),"")</f>
        <v/>
      </c>
      <c r="L988" s="28"/>
      <c r="M988" s="28" t="str">
        <f t="shared" si="50"/>
        <v/>
      </c>
      <c r="Q988" s="28"/>
      <c r="R988" s="28"/>
      <c r="S988" s="28"/>
      <c r="T988" s="28"/>
      <c r="V988" s="1">
        <f t="shared" si="51"/>
        <v>0</v>
      </c>
    </row>
    <row r="989" spans="5:22" outlineLevel="1" x14ac:dyDescent="0.45">
      <c r="E989" s="28"/>
      <c r="F989" s="28" t="str" cm="1">
        <f t="array" ref="F989">IFERROR(TRIM(_xlfn.TEXTSPLIT(_xlfn.XLOOKUP(E989,techniques!$A$2:$A$608,techniques!$B$2:$B$608),":")),"")</f>
        <v/>
      </c>
      <c r="G989" s="28"/>
      <c r="H989" s="28" t="str">
        <f t="shared" si="49"/>
        <v/>
      </c>
      <c r="J989" s="28"/>
      <c r="K989" s="28" t="str" cm="1">
        <f t="array" ref="K989">IFERROR(TRIM(_xlfn.TEXTSPLIT(_xlfn.XLOOKUP(J989,techniques!$A$2:$A$608,techniques!$B$2:$B$608),":")),"")</f>
        <v/>
      </c>
      <c r="L989" s="28"/>
      <c r="M989" s="28" t="str">
        <f t="shared" si="50"/>
        <v/>
      </c>
      <c r="Q989" s="28"/>
      <c r="R989" s="28"/>
      <c r="S989" s="28"/>
      <c r="T989" s="28"/>
      <c r="V989" s="1">
        <f t="shared" si="51"/>
        <v>0</v>
      </c>
    </row>
    <row r="990" spans="5:22" outlineLevel="1" x14ac:dyDescent="0.45">
      <c r="E990" s="28"/>
      <c r="F990" s="28" t="str" cm="1">
        <f t="array" ref="F990">IFERROR(TRIM(_xlfn.TEXTSPLIT(_xlfn.XLOOKUP(E990,techniques!$A$2:$A$608,techniques!$B$2:$B$608),":")),"")</f>
        <v/>
      </c>
      <c r="G990" s="28"/>
      <c r="H990" s="28" t="str">
        <f t="shared" si="49"/>
        <v/>
      </c>
      <c r="J990" s="28"/>
      <c r="K990" s="28" t="str" cm="1">
        <f t="array" ref="K990">IFERROR(TRIM(_xlfn.TEXTSPLIT(_xlfn.XLOOKUP(J990,techniques!$A$2:$A$608,techniques!$B$2:$B$608),":")),"")</f>
        <v/>
      </c>
      <c r="L990" s="28"/>
      <c r="M990" s="28" t="str">
        <f t="shared" si="50"/>
        <v/>
      </c>
      <c r="Q990" s="28"/>
      <c r="R990" s="28"/>
      <c r="S990" s="28"/>
      <c r="T990" s="28"/>
      <c r="V990" s="1">
        <f t="shared" si="51"/>
        <v>0</v>
      </c>
    </row>
    <row r="991" spans="5:22" outlineLevel="1" x14ac:dyDescent="0.45">
      <c r="E991" s="28"/>
      <c r="F991" s="28" t="str" cm="1">
        <f t="array" ref="F991">IFERROR(TRIM(_xlfn.TEXTSPLIT(_xlfn.XLOOKUP(E991,techniques!$A$2:$A$608,techniques!$B$2:$B$608),":")),"")</f>
        <v/>
      </c>
      <c r="G991" s="28"/>
      <c r="H991" s="28" t="str">
        <f t="shared" si="49"/>
        <v/>
      </c>
      <c r="J991" s="28"/>
      <c r="K991" s="28" t="str" cm="1">
        <f t="array" ref="K991">IFERROR(TRIM(_xlfn.TEXTSPLIT(_xlfn.XLOOKUP(J991,techniques!$A$2:$A$608,techniques!$B$2:$B$608),":")),"")</f>
        <v/>
      </c>
      <c r="L991" s="28"/>
      <c r="M991" s="28" t="str">
        <f t="shared" si="50"/>
        <v/>
      </c>
      <c r="Q991" s="28"/>
      <c r="R991" s="28"/>
      <c r="S991" s="28"/>
      <c r="T991" s="28"/>
      <c r="V991" s="1">
        <f t="shared" si="51"/>
        <v>0</v>
      </c>
    </row>
    <row r="992" spans="5:22" outlineLevel="1" x14ac:dyDescent="0.45">
      <c r="E992" s="28"/>
      <c r="F992" s="28" t="str" cm="1">
        <f t="array" ref="F992">IFERROR(TRIM(_xlfn.TEXTSPLIT(_xlfn.XLOOKUP(E992,techniques!$A$2:$A$608,techniques!$B$2:$B$608),":")),"")</f>
        <v/>
      </c>
      <c r="G992" s="28"/>
      <c r="H992" s="28" t="str">
        <f t="shared" si="49"/>
        <v/>
      </c>
      <c r="J992" s="28"/>
      <c r="K992" s="28" t="str" cm="1">
        <f t="array" ref="K992">IFERROR(TRIM(_xlfn.TEXTSPLIT(_xlfn.XLOOKUP(J992,techniques!$A$2:$A$608,techniques!$B$2:$B$608),":")),"")</f>
        <v/>
      </c>
      <c r="L992" s="28"/>
      <c r="M992" s="28" t="str">
        <f t="shared" si="50"/>
        <v/>
      </c>
      <c r="Q992" s="28"/>
      <c r="R992" s="28"/>
      <c r="S992" s="28"/>
      <c r="T992" s="28"/>
      <c r="V992" s="1">
        <f t="shared" si="51"/>
        <v>0</v>
      </c>
    </row>
    <row r="993" spans="5:22" outlineLevel="1" x14ac:dyDescent="0.45">
      <c r="E993" s="28"/>
      <c r="F993" s="28" t="str" cm="1">
        <f t="array" ref="F993">IFERROR(TRIM(_xlfn.TEXTSPLIT(_xlfn.XLOOKUP(E993,techniques!$A$2:$A$608,techniques!$B$2:$B$608),":")),"")</f>
        <v/>
      </c>
      <c r="G993" s="28"/>
      <c r="H993" s="28" t="str">
        <f t="shared" si="49"/>
        <v/>
      </c>
      <c r="J993" s="28"/>
      <c r="K993" s="28" t="str" cm="1">
        <f t="array" ref="K993">IFERROR(TRIM(_xlfn.TEXTSPLIT(_xlfn.XLOOKUP(J993,techniques!$A$2:$A$608,techniques!$B$2:$B$608),":")),"")</f>
        <v/>
      </c>
      <c r="L993" s="28"/>
      <c r="M993" s="28" t="str">
        <f t="shared" si="50"/>
        <v/>
      </c>
      <c r="Q993" s="28"/>
      <c r="R993" s="28"/>
      <c r="S993" s="28"/>
      <c r="T993" s="28"/>
      <c r="V993" s="1">
        <f t="shared" si="51"/>
        <v>0</v>
      </c>
    </row>
    <row r="994" spans="5:22" outlineLevel="1" x14ac:dyDescent="0.45">
      <c r="E994" s="28"/>
      <c r="F994" s="28" t="str" cm="1">
        <f t="array" ref="F994">IFERROR(TRIM(_xlfn.TEXTSPLIT(_xlfn.XLOOKUP(E994,techniques!$A$2:$A$608,techniques!$B$2:$B$608),":")),"")</f>
        <v/>
      </c>
      <c r="G994" s="28"/>
      <c r="H994" s="28" t="str">
        <f t="shared" si="49"/>
        <v/>
      </c>
      <c r="J994" s="28"/>
      <c r="K994" s="28" t="str" cm="1">
        <f t="array" ref="K994">IFERROR(TRIM(_xlfn.TEXTSPLIT(_xlfn.XLOOKUP(J994,techniques!$A$2:$A$608,techniques!$B$2:$B$608),":")),"")</f>
        <v/>
      </c>
      <c r="L994" s="28"/>
      <c r="M994" s="28" t="str">
        <f t="shared" si="50"/>
        <v/>
      </c>
      <c r="Q994" s="28"/>
      <c r="R994" s="28"/>
      <c r="S994" s="28"/>
      <c r="T994" s="28"/>
      <c r="V994" s="1">
        <f t="shared" si="51"/>
        <v>0</v>
      </c>
    </row>
    <row r="995" spans="5:22" outlineLevel="1" x14ac:dyDescent="0.45">
      <c r="E995" s="28"/>
      <c r="F995" s="28" t="str" cm="1">
        <f t="array" ref="F995">IFERROR(TRIM(_xlfn.TEXTSPLIT(_xlfn.XLOOKUP(E995,techniques!$A$2:$A$608,techniques!$B$2:$B$608),":")),"")</f>
        <v/>
      </c>
      <c r="G995" s="28"/>
      <c r="H995" s="28" t="str">
        <f t="shared" si="49"/>
        <v/>
      </c>
      <c r="J995" s="28"/>
      <c r="K995" s="28" t="str" cm="1">
        <f t="array" ref="K995">IFERROR(TRIM(_xlfn.TEXTSPLIT(_xlfn.XLOOKUP(J995,techniques!$A$2:$A$608,techniques!$B$2:$B$608),":")),"")</f>
        <v/>
      </c>
      <c r="L995" s="28"/>
      <c r="M995" s="28" t="str">
        <f t="shared" si="50"/>
        <v/>
      </c>
      <c r="Q995" s="28"/>
      <c r="R995" s="28"/>
      <c r="S995" s="28"/>
      <c r="T995" s="28"/>
      <c r="V995" s="1">
        <f t="shared" si="51"/>
        <v>0</v>
      </c>
    </row>
    <row r="996" spans="5:22" outlineLevel="1" x14ac:dyDescent="0.45">
      <c r="E996" s="28"/>
      <c r="F996" s="28" t="str" cm="1">
        <f t="array" ref="F996">IFERROR(TRIM(_xlfn.TEXTSPLIT(_xlfn.XLOOKUP(E996,techniques!$A$2:$A$608,techniques!$B$2:$B$608),":")),"")</f>
        <v/>
      </c>
      <c r="G996" s="28"/>
      <c r="H996" s="28" t="str">
        <f t="shared" si="49"/>
        <v/>
      </c>
      <c r="J996" s="28"/>
      <c r="K996" s="28" t="str" cm="1">
        <f t="array" ref="K996">IFERROR(TRIM(_xlfn.TEXTSPLIT(_xlfn.XLOOKUP(J996,techniques!$A$2:$A$608,techniques!$B$2:$B$608),":")),"")</f>
        <v/>
      </c>
      <c r="L996" s="28"/>
      <c r="M996" s="28" t="str">
        <f t="shared" si="50"/>
        <v/>
      </c>
      <c r="Q996" s="28"/>
      <c r="R996" s="28"/>
      <c r="S996" s="28"/>
      <c r="T996" s="28"/>
      <c r="V996" s="1">
        <f t="shared" si="51"/>
        <v>0</v>
      </c>
    </row>
    <row r="997" spans="5:22" outlineLevel="1" x14ac:dyDescent="0.45">
      <c r="E997" s="28"/>
      <c r="F997" s="28" t="str" cm="1">
        <f t="array" ref="F997">IFERROR(TRIM(_xlfn.TEXTSPLIT(_xlfn.XLOOKUP(E997,techniques!$A$2:$A$608,techniques!$B$2:$B$608),":")),"")</f>
        <v/>
      </c>
      <c r="G997" s="28"/>
      <c r="H997" s="28" t="str">
        <f t="shared" si="49"/>
        <v/>
      </c>
      <c r="J997" s="28"/>
      <c r="K997" s="28" t="str" cm="1">
        <f t="array" ref="K997">IFERROR(TRIM(_xlfn.TEXTSPLIT(_xlfn.XLOOKUP(J997,techniques!$A$2:$A$608,techniques!$B$2:$B$608),":")),"")</f>
        <v/>
      </c>
      <c r="L997" s="28"/>
      <c r="M997" s="28" t="str">
        <f t="shared" si="50"/>
        <v/>
      </c>
      <c r="Q997" s="28"/>
      <c r="R997" s="28"/>
      <c r="S997" s="28"/>
      <c r="T997" s="28"/>
      <c r="V997" s="1">
        <f t="shared" si="51"/>
        <v>0</v>
      </c>
    </row>
    <row r="998" spans="5:22" outlineLevel="1" x14ac:dyDescent="0.45">
      <c r="E998" s="28"/>
      <c r="F998" s="28" t="str" cm="1">
        <f t="array" ref="F998">IFERROR(TRIM(_xlfn.TEXTSPLIT(_xlfn.XLOOKUP(E998,techniques!$A$2:$A$608,techniques!$B$2:$B$608),":")),"")</f>
        <v/>
      </c>
      <c r="G998" s="28"/>
      <c r="H998" s="28" t="str">
        <f t="shared" si="49"/>
        <v/>
      </c>
      <c r="J998" s="28"/>
      <c r="K998" s="28" t="str" cm="1">
        <f t="array" ref="K998">IFERROR(TRIM(_xlfn.TEXTSPLIT(_xlfn.XLOOKUP(J998,techniques!$A$2:$A$608,techniques!$B$2:$B$608),":")),"")</f>
        <v/>
      </c>
      <c r="L998" s="28"/>
      <c r="M998" s="28" t="str">
        <f t="shared" si="50"/>
        <v/>
      </c>
      <c r="Q998" s="28"/>
      <c r="R998" s="28"/>
      <c r="S998" s="28"/>
      <c r="T998" s="28"/>
      <c r="V998" s="1">
        <f t="shared" si="51"/>
        <v>0</v>
      </c>
    </row>
    <row r="999" spans="5:22" outlineLevel="1" x14ac:dyDescent="0.45">
      <c r="E999" s="28"/>
      <c r="F999" s="28" t="str" cm="1">
        <f t="array" ref="F999">IFERROR(TRIM(_xlfn.TEXTSPLIT(_xlfn.XLOOKUP(E999,techniques!$A$2:$A$608,techniques!$B$2:$B$608),":")),"")</f>
        <v/>
      </c>
      <c r="G999" s="28"/>
      <c r="H999" s="28" t="str">
        <f t="shared" si="49"/>
        <v/>
      </c>
      <c r="J999" s="28"/>
      <c r="K999" s="28" t="str" cm="1">
        <f t="array" ref="K999">IFERROR(TRIM(_xlfn.TEXTSPLIT(_xlfn.XLOOKUP(J999,techniques!$A$2:$A$608,techniques!$B$2:$B$608),":")),"")</f>
        <v/>
      </c>
      <c r="L999" s="28"/>
      <c r="M999" s="28" t="str">
        <f t="shared" si="50"/>
        <v/>
      </c>
      <c r="Q999" s="28"/>
      <c r="R999" s="28"/>
      <c r="S999" s="28"/>
      <c r="T999" s="28"/>
      <c r="V999" s="1">
        <f t="shared" si="51"/>
        <v>0</v>
      </c>
    </row>
    <row r="1000" spans="5:22" outlineLevel="1" x14ac:dyDescent="0.45">
      <c r="E1000" s="28"/>
      <c r="F1000" s="28" t="str" cm="1">
        <f t="array" ref="F1000">IFERROR(TRIM(_xlfn.TEXTSPLIT(_xlfn.XLOOKUP(E1000,techniques!$A$2:$A$608,techniques!$B$2:$B$608),":")),"")</f>
        <v/>
      </c>
      <c r="G1000" s="28"/>
      <c r="H1000" s="28" t="str">
        <f t="shared" si="49"/>
        <v/>
      </c>
      <c r="J1000" s="28"/>
      <c r="K1000" s="28" t="str" cm="1">
        <f t="array" ref="K1000">IFERROR(TRIM(_xlfn.TEXTSPLIT(_xlfn.XLOOKUP(J1000,techniques!$A$2:$A$608,techniques!$B$2:$B$608),":")),"")</f>
        <v/>
      </c>
      <c r="L1000" s="28"/>
      <c r="M1000" s="28" t="str">
        <f t="shared" si="50"/>
        <v/>
      </c>
      <c r="Q1000" s="28"/>
      <c r="R1000" s="28"/>
      <c r="S1000" s="28"/>
      <c r="T1000" s="28"/>
      <c r="V1000" s="1">
        <f t="shared" si="51"/>
        <v>0</v>
      </c>
    </row>
    <row r="1001" spans="5:22" outlineLevel="1" x14ac:dyDescent="0.45"/>
    <row r="1002" spans="5:22" outlineLevel="1" x14ac:dyDescent="0.45"/>
    <row r="1003" spans="5:22" outlineLevel="1" x14ac:dyDescent="0.45"/>
  </sheetData>
  <mergeCells count="5">
    <mergeCell ref="Q10:T10"/>
    <mergeCell ref="E2:E7"/>
    <mergeCell ref="J2:J7"/>
    <mergeCell ref="E10:H10"/>
    <mergeCell ref="J10:M10"/>
  </mergeCells>
  <conditionalFormatting sqref="G2:G5">
    <cfRule type="containsText" dxfId="11" priority="5" operator="containsText" text="This step is in Progress">
      <formula>NOT(ISERROR(SEARCH("This step is in Progress",G2)))</formula>
    </cfRule>
    <cfRule type="containsText" dxfId="10" priority="6" operator="containsText" text="This step is complete">
      <formula>NOT(ISERROR(SEARCH("This step is complete",G2)))</formula>
    </cfRule>
    <cfRule type="containsText" dxfId="9" priority="7" operator="containsText" text="This Step is Incomplete">
      <formula>NOT(ISERROR(SEARCH("This Step is Incomplete",G2)))</formula>
    </cfRule>
  </conditionalFormatting>
  <conditionalFormatting sqref="L2:O5">
    <cfRule type="containsText" dxfId="8" priority="1" operator="containsText" text="This step is incomplete">
      <formula>NOT(ISERROR(SEARCH("This step is incomplete",L2)))</formula>
    </cfRule>
    <cfRule type="containsText" dxfId="7" priority="2" operator="containsText" text="This step is in Progress">
      <formula>NOT(ISERROR(SEARCH("This step is in Progress",L2)))</formula>
    </cfRule>
    <cfRule type="containsText" dxfId="6" priority="3" operator="containsText" text="This step is complete">
      <formula>NOT(ISERROR(SEARCH("This step is complete",L2)))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A6172-5930-4C57-AFEA-21F49AA7A95B}">
  <sheetPr codeName="Sheet4"/>
  <dimension ref="A1:F626"/>
  <sheetViews>
    <sheetView workbookViewId="0">
      <selection activeCell="A630" sqref="A630"/>
    </sheetView>
  </sheetViews>
  <sheetFormatPr defaultRowHeight="14.5" x14ac:dyDescent="0.35"/>
  <cols>
    <col min="1" max="1" width="24.26953125" customWidth="1"/>
    <col min="2" max="2" width="47.7265625" customWidth="1"/>
    <col min="3" max="3" width="15.453125" bestFit="1" customWidth="1"/>
    <col min="4" max="4" width="15.7265625" customWidth="1"/>
    <col min="5" max="5" width="57.453125" bestFit="1" customWidth="1"/>
    <col min="6" max="6" width="255.7265625" bestFit="1" customWidth="1"/>
  </cols>
  <sheetData>
    <row r="1" spans="1:6" x14ac:dyDescent="0.35">
      <c r="A1" s="30" t="s">
        <v>0</v>
      </c>
      <c r="B1" s="30" t="s">
        <v>1</v>
      </c>
      <c r="C1" s="30" t="s">
        <v>939</v>
      </c>
      <c r="D1" s="30" t="s">
        <v>940</v>
      </c>
      <c r="E1" s="30" t="s">
        <v>937</v>
      </c>
      <c r="F1" s="30" t="s">
        <v>938</v>
      </c>
    </row>
    <row r="2" spans="1:6" x14ac:dyDescent="0.35">
      <c r="A2" t="s">
        <v>941</v>
      </c>
      <c r="B2" t="s">
        <v>747</v>
      </c>
      <c r="C2" t="b">
        <v>0</v>
      </c>
      <c r="E2" t="s">
        <v>942</v>
      </c>
      <c r="F2" t="s">
        <v>3170</v>
      </c>
    </row>
    <row r="3" spans="1:6" x14ac:dyDescent="0.35">
      <c r="A3" t="s">
        <v>943</v>
      </c>
      <c r="B3" t="s">
        <v>944</v>
      </c>
      <c r="C3" t="b">
        <v>1</v>
      </c>
      <c r="D3" t="s">
        <v>941</v>
      </c>
      <c r="E3" t="s">
        <v>942</v>
      </c>
      <c r="F3" t="s">
        <v>945</v>
      </c>
    </row>
    <row r="4" spans="1:6" x14ac:dyDescent="0.35">
      <c r="A4" t="s">
        <v>946</v>
      </c>
      <c r="B4" t="s">
        <v>947</v>
      </c>
      <c r="C4" t="b">
        <v>1</v>
      </c>
      <c r="D4" t="s">
        <v>941</v>
      </c>
      <c r="E4" t="s">
        <v>942</v>
      </c>
      <c r="F4" t="s">
        <v>948</v>
      </c>
    </row>
    <row r="5" spans="1:6" x14ac:dyDescent="0.35">
      <c r="A5" t="s">
        <v>949</v>
      </c>
      <c r="B5" t="s">
        <v>950</v>
      </c>
      <c r="C5" t="b">
        <v>1</v>
      </c>
      <c r="D5" t="s">
        <v>941</v>
      </c>
      <c r="E5" t="s">
        <v>942</v>
      </c>
      <c r="F5" t="s">
        <v>951</v>
      </c>
    </row>
    <row r="6" spans="1:6" x14ac:dyDescent="0.35">
      <c r="A6" t="s">
        <v>952</v>
      </c>
      <c r="B6" t="s">
        <v>953</v>
      </c>
      <c r="C6" t="b">
        <v>1</v>
      </c>
      <c r="D6" t="s">
        <v>941</v>
      </c>
      <c r="E6" t="s">
        <v>942</v>
      </c>
      <c r="F6" t="s">
        <v>954</v>
      </c>
    </row>
    <row r="7" spans="1:6" x14ac:dyDescent="0.35">
      <c r="A7" t="s">
        <v>3171</v>
      </c>
      <c r="B7" t="s">
        <v>3172</v>
      </c>
      <c r="C7" t="b">
        <v>1</v>
      </c>
      <c r="D7" t="s">
        <v>941</v>
      </c>
      <c r="E7" t="s">
        <v>942</v>
      </c>
      <c r="F7" t="s">
        <v>990</v>
      </c>
    </row>
    <row r="8" spans="1:6" x14ac:dyDescent="0.35">
      <c r="A8" t="s">
        <v>955</v>
      </c>
      <c r="B8" t="s">
        <v>770</v>
      </c>
      <c r="C8" t="b">
        <v>0</v>
      </c>
      <c r="E8" t="s">
        <v>942</v>
      </c>
      <c r="F8" t="s">
        <v>956</v>
      </c>
    </row>
    <row r="9" spans="1:6" x14ac:dyDescent="0.35">
      <c r="A9" t="s">
        <v>957</v>
      </c>
      <c r="B9" t="s">
        <v>958</v>
      </c>
      <c r="C9" t="b">
        <v>1</v>
      </c>
      <c r="D9" t="s">
        <v>955</v>
      </c>
      <c r="E9" t="s">
        <v>942</v>
      </c>
      <c r="F9" t="s">
        <v>959</v>
      </c>
    </row>
    <row r="10" spans="1:6" x14ac:dyDescent="0.35">
      <c r="A10" t="s">
        <v>960</v>
      </c>
      <c r="B10" t="s">
        <v>961</v>
      </c>
      <c r="C10" t="b">
        <v>1</v>
      </c>
      <c r="D10" t="s">
        <v>955</v>
      </c>
      <c r="E10" t="s">
        <v>942</v>
      </c>
      <c r="F10" t="s">
        <v>959</v>
      </c>
    </row>
    <row r="11" spans="1:6" x14ac:dyDescent="0.35">
      <c r="A11" t="s">
        <v>962</v>
      </c>
      <c r="B11" t="s">
        <v>963</v>
      </c>
      <c r="C11" t="b">
        <v>1</v>
      </c>
      <c r="D11" t="s">
        <v>955</v>
      </c>
      <c r="E11" t="s">
        <v>942</v>
      </c>
      <c r="F11" t="s">
        <v>964</v>
      </c>
    </row>
    <row r="12" spans="1:6" x14ac:dyDescent="0.35">
      <c r="A12" t="s">
        <v>965</v>
      </c>
      <c r="B12" t="s">
        <v>966</v>
      </c>
      <c r="C12" t="b">
        <v>1</v>
      </c>
      <c r="D12" t="s">
        <v>955</v>
      </c>
      <c r="E12" t="s">
        <v>942</v>
      </c>
      <c r="F12" t="s">
        <v>967</v>
      </c>
    </row>
    <row r="13" spans="1:6" x14ac:dyDescent="0.35">
      <c r="A13" t="s">
        <v>968</v>
      </c>
      <c r="B13" t="s">
        <v>969</v>
      </c>
      <c r="C13" t="b">
        <v>1</v>
      </c>
      <c r="D13" t="s">
        <v>955</v>
      </c>
      <c r="E13" t="s">
        <v>942</v>
      </c>
      <c r="F13" t="s">
        <v>959</v>
      </c>
    </row>
    <row r="14" spans="1:6" x14ac:dyDescent="0.35">
      <c r="A14" t="s">
        <v>970</v>
      </c>
      <c r="B14" t="s">
        <v>753</v>
      </c>
      <c r="C14" t="b">
        <v>0</v>
      </c>
      <c r="E14" t="s">
        <v>741</v>
      </c>
      <c r="F14" t="s">
        <v>971</v>
      </c>
    </row>
    <row r="15" spans="1:6" x14ac:dyDescent="0.35">
      <c r="A15" t="s">
        <v>972</v>
      </c>
      <c r="B15" t="s">
        <v>749</v>
      </c>
      <c r="C15" t="b">
        <v>0</v>
      </c>
      <c r="E15" t="s">
        <v>736</v>
      </c>
      <c r="F15" t="s">
        <v>973</v>
      </c>
    </row>
    <row r="16" spans="1:6" x14ac:dyDescent="0.35">
      <c r="A16" t="s">
        <v>974</v>
      </c>
      <c r="B16" t="s">
        <v>975</v>
      </c>
      <c r="C16" t="b">
        <v>1</v>
      </c>
      <c r="D16" t="s">
        <v>972</v>
      </c>
      <c r="E16" t="s">
        <v>736</v>
      </c>
      <c r="F16" t="s">
        <v>976</v>
      </c>
    </row>
    <row r="17" spans="1:6" x14ac:dyDescent="0.35">
      <c r="A17" t="s">
        <v>977</v>
      </c>
      <c r="B17" t="s">
        <v>978</v>
      </c>
      <c r="C17" t="b">
        <v>1</v>
      </c>
      <c r="D17" t="s">
        <v>972</v>
      </c>
      <c r="E17" t="s">
        <v>736</v>
      </c>
      <c r="F17" t="s">
        <v>979</v>
      </c>
    </row>
    <row r="18" spans="1:6" x14ac:dyDescent="0.35">
      <c r="A18" t="s">
        <v>980</v>
      </c>
      <c r="B18" t="s">
        <v>981</v>
      </c>
      <c r="C18" t="b">
        <v>1</v>
      </c>
      <c r="D18" t="s">
        <v>972</v>
      </c>
      <c r="E18" t="s">
        <v>736</v>
      </c>
      <c r="F18" t="s">
        <v>982</v>
      </c>
    </row>
    <row r="19" spans="1:6" x14ac:dyDescent="0.35">
      <c r="A19" t="s">
        <v>983</v>
      </c>
      <c r="B19" t="s">
        <v>984</v>
      </c>
      <c r="C19" t="b">
        <v>1</v>
      </c>
      <c r="D19" t="s">
        <v>972</v>
      </c>
      <c r="E19" t="s">
        <v>736</v>
      </c>
      <c r="F19" t="s">
        <v>985</v>
      </c>
    </row>
    <row r="20" spans="1:6" x14ac:dyDescent="0.35">
      <c r="A20" t="s">
        <v>986</v>
      </c>
      <c r="B20" t="s">
        <v>746</v>
      </c>
      <c r="C20" t="b">
        <v>0</v>
      </c>
      <c r="E20" t="s">
        <v>1078</v>
      </c>
      <c r="F20" t="s">
        <v>987</v>
      </c>
    </row>
    <row r="21" spans="1:6" x14ac:dyDescent="0.35">
      <c r="A21" t="s">
        <v>988</v>
      </c>
      <c r="B21" t="s">
        <v>989</v>
      </c>
      <c r="C21" t="b">
        <v>1</v>
      </c>
      <c r="D21" t="s">
        <v>986</v>
      </c>
      <c r="E21" t="s">
        <v>1078</v>
      </c>
      <c r="F21" t="s">
        <v>990</v>
      </c>
    </row>
    <row r="22" spans="1:6" x14ac:dyDescent="0.35">
      <c r="A22" t="s">
        <v>991</v>
      </c>
      <c r="B22" t="s">
        <v>992</v>
      </c>
      <c r="C22" t="b">
        <v>1</v>
      </c>
      <c r="D22" t="s">
        <v>986</v>
      </c>
      <c r="E22" t="s">
        <v>1078</v>
      </c>
      <c r="F22" t="s">
        <v>990</v>
      </c>
    </row>
    <row r="23" spans="1:6" x14ac:dyDescent="0.35">
      <c r="A23" t="s">
        <v>3173</v>
      </c>
      <c r="B23" t="s">
        <v>3174</v>
      </c>
      <c r="C23" t="b">
        <v>1</v>
      </c>
      <c r="D23" t="s">
        <v>986</v>
      </c>
      <c r="E23" t="s">
        <v>1078</v>
      </c>
      <c r="F23" t="s">
        <v>990</v>
      </c>
    </row>
    <row r="24" spans="1:6" x14ac:dyDescent="0.35">
      <c r="A24" t="s">
        <v>993</v>
      </c>
      <c r="B24" t="s">
        <v>994</v>
      </c>
      <c r="C24" t="b">
        <v>1</v>
      </c>
      <c r="D24" t="s">
        <v>986</v>
      </c>
      <c r="E24" t="s">
        <v>1078</v>
      </c>
      <c r="F24" t="s">
        <v>995</v>
      </c>
    </row>
    <row r="25" spans="1:6" x14ac:dyDescent="0.35">
      <c r="A25" t="s">
        <v>996</v>
      </c>
      <c r="B25" t="s">
        <v>997</v>
      </c>
      <c r="C25" t="b">
        <v>1</v>
      </c>
      <c r="D25" t="s">
        <v>986</v>
      </c>
      <c r="E25" t="s">
        <v>1078</v>
      </c>
      <c r="F25" t="s">
        <v>998</v>
      </c>
    </row>
    <row r="26" spans="1:6" x14ac:dyDescent="0.35">
      <c r="A26" t="s">
        <v>999</v>
      </c>
      <c r="B26" t="s">
        <v>1000</v>
      </c>
      <c r="C26" t="b">
        <v>1</v>
      </c>
      <c r="D26" t="s">
        <v>986</v>
      </c>
      <c r="E26" t="s">
        <v>1078</v>
      </c>
      <c r="F26" t="s">
        <v>1001</v>
      </c>
    </row>
    <row r="27" spans="1:6" x14ac:dyDescent="0.35">
      <c r="A27" t="s">
        <v>1002</v>
      </c>
      <c r="B27" t="s">
        <v>743</v>
      </c>
      <c r="C27" t="b">
        <v>0</v>
      </c>
      <c r="E27" t="s">
        <v>729</v>
      </c>
    </row>
    <row r="28" spans="1:6" x14ac:dyDescent="0.35">
      <c r="A28" t="s">
        <v>1003</v>
      </c>
      <c r="B28" t="s">
        <v>754</v>
      </c>
      <c r="C28" t="b">
        <v>0</v>
      </c>
      <c r="E28" t="s">
        <v>729</v>
      </c>
      <c r="F28" t="s">
        <v>1004</v>
      </c>
    </row>
    <row r="29" spans="1:6" x14ac:dyDescent="0.35">
      <c r="A29" t="s">
        <v>1005</v>
      </c>
      <c r="B29" t="s">
        <v>1006</v>
      </c>
      <c r="C29" t="b">
        <v>1</v>
      </c>
      <c r="D29" t="s">
        <v>1003</v>
      </c>
      <c r="E29" t="s">
        <v>729</v>
      </c>
    </row>
    <row r="30" spans="1:6" x14ac:dyDescent="0.35">
      <c r="A30" t="s">
        <v>1007</v>
      </c>
      <c r="B30" t="s">
        <v>1008</v>
      </c>
      <c r="C30" t="b">
        <v>1</v>
      </c>
      <c r="D30" t="s">
        <v>1003</v>
      </c>
      <c r="E30" t="s">
        <v>729</v>
      </c>
    </row>
    <row r="31" spans="1:6" x14ac:dyDescent="0.35">
      <c r="A31" t="s">
        <v>1009</v>
      </c>
      <c r="B31" t="s">
        <v>1010</v>
      </c>
      <c r="C31" t="b">
        <v>1</v>
      </c>
      <c r="D31" t="s">
        <v>1003</v>
      </c>
      <c r="E31" t="s">
        <v>729</v>
      </c>
      <c r="F31" t="s">
        <v>1011</v>
      </c>
    </row>
    <row r="32" spans="1:6" x14ac:dyDescent="0.35">
      <c r="A32" t="s">
        <v>1012</v>
      </c>
      <c r="B32" t="s">
        <v>1013</v>
      </c>
      <c r="C32" t="b">
        <v>1</v>
      </c>
      <c r="D32" t="s">
        <v>1003</v>
      </c>
      <c r="E32" t="s">
        <v>729</v>
      </c>
      <c r="F32" t="s">
        <v>1014</v>
      </c>
    </row>
    <row r="33" spans="1:6" x14ac:dyDescent="0.35">
      <c r="A33" t="s">
        <v>1015</v>
      </c>
      <c r="B33" t="s">
        <v>1016</v>
      </c>
      <c r="C33" t="b">
        <v>1</v>
      </c>
      <c r="D33" t="s">
        <v>1003</v>
      </c>
      <c r="E33" t="s">
        <v>729</v>
      </c>
      <c r="F33" t="s">
        <v>1017</v>
      </c>
    </row>
    <row r="34" spans="1:6" x14ac:dyDescent="0.35">
      <c r="A34" t="s">
        <v>1018</v>
      </c>
      <c r="B34" t="s">
        <v>1019</v>
      </c>
      <c r="C34" t="b">
        <v>1</v>
      </c>
      <c r="D34" t="s">
        <v>1003</v>
      </c>
      <c r="E34" t="s">
        <v>729</v>
      </c>
      <c r="F34" t="s">
        <v>1014</v>
      </c>
    </row>
    <row r="35" spans="1:6" x14ac:dyDescent="0.35">
      <c r="A35" t="s">
        <v>1020</v>
      </c>
      <c r="B35" t="s">
        <v>1021</v>
      </c>
      <c r="C35" t="b">
        <v>1</v>
      </c>
      <c r="D35" t="s">
        <v>1003</v>
      </c>
      <c r="E35" t="s">
        <v>729</v>
      </c>
      <c r="F35" t="s">
        <v>1017</v>
      </c>
    </row>
    <row r="36" spans="1:6" x14ac:dyDescent="0.35">
      <c r="A36" t="s">
        <v>1022</v>
      </c>
      <c r="B36" t="s">
        <v>1023</v>
      </c>
      <c r="C36" t="b">
        <v>1</v>
      </c>
      <c r="D36" t="s">
        <v>1003</v>
      </c>
      <c r="E36" t="s">
        <v>729</v>
      </c>
      <c r="F36" t="s">
        <v>1014</v>
      </c>
    </row>
    <row r="37" spans="1:6" x14ac:dyDescent="0.35">
      <c r="A37" t="s">
        <v>1024</v>
      </c>
      <c r="B37" t="s">
        <v>742</v>
      </c>
      <c r="C37" t="b">
        <v>0</v>
      </c>
      <c r="E37" t="s">
        <v>728</v>
      </c>
      <c r="F37" t="s">
        <v>1025</v>
      </c>
    </row>
    <row r="38" spans="1:6" x14ac:dyDescent="0.35">
      <c r="A38" t="s">
        <v>1026</v>
      </c>
      <c r="B38" t="s">
        <v>1027</v>
      </c>
      <c r="C38" t="b">
        <v>1</v>
      </c>
      <c r="D38" t="s">
        <v>1024</v>
      </c>
      <c r="E38" t="s">
        <v>728</v>
      </c>
      <c r="F38" t="s">
        <v>1028</v>
      </c>
    </row>
    <row r="39" spans="1:6" x14ac:dyDescent="0.35">
      <c r="A39" t="s">
        <v>1029</v>
      </c>
      <c r="B39" t="s">
        <v>1030</v>
      </c>
      <c r="C39" t="b">
        <v>1</v>
      </c>
      <c r="D39" t="s">
        <v>1024</v>
      </c>
      <c r="E39" t="s">
        <v>728</v>
      </c>
      <c r="F39" t="s">
        <v>1025</v>
      </c>
    </row>
    <row r="40" spans="1:6" x14ac:dyDescent="0.35">
      <c r="A40" t="s">
        <v>1031</v>
      </c>
      <c r="B40" t="s">
        <v>1032</v>
      </c>
      <c r="C40" t="b">
        <v>1</v>
      </c>
      <c r="D40" t="s">
        <v>1024</v>
      </c>
      <c r="E40" t="s">
        <v>728</v>
      </c>
      <c r="F40" t="s">
        <v>1033</v>
      </c>
    </row>
    <row r="41" spans="1:6" x14ac:dyDescent="0.35">
      <c r="A41" t="s">
        <v>1034</v>
      </c>
      <c r="B41" t="s">
        <v>748</v>
      </c>
      <c r="C41" t="b">
        <v>0</v>
      </c>
      <c r="E41" t="s">
        <v>1035</v>
      </c>
      <c r="F41" t="s">
        <v>1036</v>
      </c>
    </row>
    <row r="42" spans="1:6" x14ac:dyDescent="0.35">
      <c r="A42" t="s">
        <v>1037</v>
      </c>
      <c r="B42" t="s">
        <v>1038</v>
      </c>
      <c r="C42" t="b">
        <v>1</v>
      </c>
      <c r="D42" t="s">
        <v>1034</v>
      </c>
      <c r="E42" t="s">
        <v>1035</v>
      </c>
      <c r="F42" t="s">
        <v>1025</v>
      </c>
    </row>
    <row r="43" spans="1:6" x14ac:dyDescent="0.35">
      <c r="A43" t="s">
        <v>1039</v>
      </c>
      <c r="B43" t="s">
        <v>1040</v>
      </c>
      <c r="C43" t="b">
        <v>1</v>
      </c>
      <c r="D43" t="s">
        <v>1034</v>
      </c>
      <c r="E43" t="s">
        <v>1035</v>
      </c>
      <c r="F43" t="s">
        <v>1041</v>
      </c>
    </row>
    <row r="44" spans="1:6" x14ac:dyDescent="0.35">
      <c r="A44" t="s">
        <v>1042</v>
      </c>
      <c r="B44" t="s">
        <v>1043</v>
      </c>
      <c r="C44" t="b">
        <v>1</v>
      </c>
      <c r="D44" t="s">
        <v>1034</v>
      </c>
      <c r="E44" t="s">
        <v>1035</v>
      </c>
      <c r="F44" t="s">
        <v>1044</v>
      </c>
    </row>
    <row r="45" spans="1:6" x14ac:dyDescent="0.35">
      <c r="A45" t="s">
        <v>1045</v>
      </c>
      <c r="B45" t="s">
        <v>751</v>
      </c>
      <c r="C45" t="b">
        <v>0</v>
      </c>
      <c r="E45" t="s">
        <v>739</v>
      </c>
      <c r="F45" t="s">
        <v>1025</v>
      </c>
    </row>
    <row r="46" spans="1:6" x14ac:dyDescent="0.35">
      <c r="A46" t="s">
        <v>1046</v>
      </c>
      <c r="B46" t="s">
        <v>1047</v>
      </c>
      <c r="C46" t="b">
        <v>1</v>
      </c>
      <c r="D46" t="s">
        <v>1045</v>
      </c>
      <c r="E46" t="s">
        <v>739</v>
      </c>
      <c r="F46" t="s">
        <v>1025</v>
      </c>
    </row>
    <row r="47" spans="1:6" x14ac:dyDescent="0.35">
      <c r="A47" t="s">
        <v>1048</v>
      </c>
      <c r="B47" t="s">
        <v>1049</v>
      </c>
      <c r="C47" t="b">
        <v>1</v>
      </c>
      <c r="D47" t="s">
        <v>1045</v>
      </c>
      <c r="E47" t="s">
        <v>739</v>
      </c>
      <c r="F47" t="s">
        <v>1025</v>
      </c>
    </row>
    <row r="48" spans="1:6" x14ac:dyDescent="0.35">
      <c r="A48" t="s">
        <v>1050</v>
      </c>
      <c r="B48" t="s">
        <v>1051</v>
      </c>
      <c r="C48" t="b">
        <v>1</v>
      </c>
      <c r="D48" t="s">
        <v>1045</v>
      </c>
      <c r="E48" t="s">
        <v>739</v>
      </c>
      <c r="F48" t="s">
        <v>1025</v>
      </c>
    </row>
    <row r="49" spans="1:6" x14ac:dyDescent="0.35">
      <c r="A49" t="s">
        <v>1052</v>
      </c>
      <c r="B49" t="s">
        <v>1053</v>
      </c>
      <c r="C49" t="b">
        <v>1</v>
      </c>
      <c r="D49" t="s">
        <v>1045</v>
      </c>
      <c r="E49" t="s">
        <v>739</v>
      </c>
      <c r="F49" t="s">
        <v>1025</v>
      </c>
    </row>
    <row r="50" spans="1:6" x14ac:dyDescent="0.35">
      <c r="A50" t="s">
        <v>1054</v>
      </c>
      <c r="B50" t="s">
        <v>771</v>
      </c>
      <c r="C50" t="b">
        <v>0</v>
      </c>
      <c r="E50" t="s">
        <v>736</v>
      </c>
      <c r="F50" t="s">
        <v>1055</v>
      </c>
    </row>
    <row r="51" spans="1:6" x14ac:dyDescent="0.35">
      <c r="A51" t="s">
        <v>1056</v>
      </c>
      <c r="B51" t="s">
        <v>768</v>
      </c>
      <c r="C51" t="b">
        <v>0</v>
      </c>
      <c r="E51" t="s">
        <v>738</v>
      </c>
      <c r="F51" t="s">
        <v>1057</v>
      </c>
    </row>
    <row r="52" spans="1:6" x14ac:dyDescent="0.35">
      <c r="A52" t="s">
        <v>1058</v>
      </c>
      <c r="B52" t="s">
        <v>1059</v>
      </c>
      <c r="C52" t="b">
        <v>1</v>
      </c>
      <c r="D52" t="s">
        <v>1056</v>
      </c>
      <c r="E52" t="s">
        <v>738</v>
      </c>
      <c r="F52" t="s">
        <v>1060</v>
      </c>
    </row>
    <row r="53" spans="1:6" x14ac:dyDescent="0.35">
      <c r="A53" t="s">
        <v>1061</v>
      </c>
      <c r="B53" t="s">
        <v>1062</v>
      </c>
      <c r="C53" t="b">
        <v>1</v>
      </c>
      <c r="D53" t="s">
        <v>1056</v>
      </c>
      <c r="E53" t="s">
        <v>738</v>
      </c>
      <c r="F53" t="s">
        <v>1060</v>
      </c>
    </row>
    <row r="54" spans="1:6" x14ac:dyDescent="0.35">
      <c r="A54" t="s">
        <v>1063</v>
      </c>
      <c r="B54" t="s">
        <v>1064</v>
      </c>
      <c r="C54" t="b">
        <v>1</v>
      </c>
      <c r="D54" t="s">
        <v>1056</v>
      </c>
      <c r="E54" t="s">
        <v>738</v>
      </c>
      <c r="F54" t="s">
        <v>1065</v>
      </c>
    </row>
    <row r="55" spans="1:6" x14ac:dyDescent="0.35">
      <c r="A55" t="s">
        <v>1066</v>
      </c>
      <c r="B55" t="s">
        <v>780</v>
      </c>
      <c r="C55" t="b">
        <v>0</v>
      </c>
      <c r="E55" t="s">
        <v>738</v>
      </c>
      <c r="F55" t="s">
        <v>959</v>
      </c>
    </row>
    <row r="56" spans="1:6" x14ac:dyDescent="0.35">
      <c r="A56" t="s">
        <v>1067</v>
      </c>
      <c r="B56" t="s">
        <v>787</v>
      </c>
      <c r="C56" t="b">
        <v>0</v>
      </c>
      <c r="E56" t="s">
        <v>738</v>
      </c>
      <c r="F56" t="s">
        <v>1068</v>
      </c>
    </row>
    <row r="57" spans="1:6" x14ac:dyDescent="0.35">
      <c r="A57" t="s">
        <v>1069</v>
      </c>
      <c r="B57" t="s">
        <v>752</v>
      </c>
      <c r="C57" t="b">
        <v>0</v>
      </c>
      <c r="E57" t="s">
        <v>740</v>
      </c>
      <c r="F57" t="s">
        <v>1070</v>
      </c>
    </row>
    <row r="58" spans="1:6" x14ac:dyDescent="0.35">
      <c r="A58" t="s">
        <v>1071</v>
      </c>
      <c r="B58" t="s">
        <v>1072</v>
      </c>
      <c r="C58" t="b">
        <v>1</v>
      </c>
      <c r="D58" t="s">
        <v>1069</v>
      </c>
      <c r="E58" t="s">
        <v>740</v>
      </c>
      <c r="F58" t="s">
        <v>1073</v>
      </c>
    </row>
    <row r="59" spans="1:6" x14ac:dyDescent="0.35">
      <c r="A59" t="s">
        <v>1074</v>
      </c>
      <c r="B59" t="s">
        <v>773</v>
      </c>
      <c r="C59" t="b">
        <v>0</v>
      </c>
      <c r="E59" t="s">
        <v>1075</v>
      </c>
      <c r="F59" t="s">
        <v>1076</v>
      </c>
    </row>
    <row r="60" spans="1:6" x14ac:dyDescent="0.35">
      <c r="A60" t="s">
        <v>1077</v>
      </c>
      <c r="B60" t="s">
        <v>778</v>
      </c>
      <c r="C60" t="b">
        <v>0</v>
      </c>
      <c r="E60" t="s">
        <v>1078</v>
      </c>
      <c r="F60" t="s">
        <v>1079</v>
      </c>
    </row>
    <row r="61" spans="1:6" x14ac:dyDescent="0.35">
      <c r="A61" t="s">
        <v>1080</v>
      </c>
      <c r="B61" t="s">
        <v>1081</v>
      </c>
      <c r="C61" t="b">
        <v>1</v>
      </c>
      <c r="D61" t="s">
        <v>1077</v>
      </c>
      <c r="E61" t="s">
        <v>1078</v>
      </c>
      <c r="F61" t="s">
        <v>1082</v>
      </c>
    </row>
    <row r="62" spans="1:6" x14ac:dyDescent="0.35">
      <c r="A62" t="s">
        <v>1083</v>
      </c>
      <c r="B62" t="s">
        <v>1084</v>
      </c>
      <c r="C62" t="b">
        <v>1</v>
      </c>
      <c r="D62" t="s">
        <v>1077</v>
      </c>
      <c r="E62" t="s">
        <v>1078</v>
      </c>
      <c r="F62" t="s">
        <v>1085</v>
      </c>
    </row>
    <row r="63" spans="1:6" x14ac:dyDescent="0.35">
      <c r="A63" t="s">
        <v>1086</v>
      </c>
      <c r="B63" t="s">
        <v>1087</v>
      </c>
      <c r="C63" t="b">
        <v>1</v>
      </c>
      <c r="D63" t="s">
        <v>1077</v>
      </c>
      <c r="E63" t="s">
        <v>1078</v>
      </c>
      <c r="F63" t="s">
        <v>1088</v>
      </c>
    </row>
    <row r="64" spans="1:6" x14ac:dyDescent="0.35">
      <c r="A64" t="s">
        <v>1089</v>
      </c>
      <c r="B64" t="s">
        <v>1090</v>
      </c>
      <c r="C64" t="b">
        <v>1</v>
      </c>
      <c r="D64" t="s">
        <v>1077</v>
      </c>
      <c r="E64" t="s">
        <v>1078</v>
      </c>
      <c r="F64" t="s">
        <v>1091</v>
      </c>
    </row>
    <row r="65" spans="1:6" x14ac:dyDescent="0.35">
      <c r="A65" t="s">
        <v>1092</v>
      </c>
      <c r="B65" t="s">
        <v>1093</v>
      </c>
      <c r="C65" t="b">
        <v>1</v>
      </c>
      <c r="D65" t="s">
        <v>1077</v>
      </c>
      <c r="E65" t="s">
        <v>1078</v>
      </c>
      <c r="F65" t="s">
        <v>1094</v>
      </c>
    </row>
    <row r="66" spans="1:6" x14ac:dyDescent="0.35">
      <c r="A66" t="s">
        <v>1095</v>
      </c>
      <c r="B66" t="s">
        <v>1096</v>
      </c>
      <c r="C66" t="b">
        <v>1</v>
      </c>
      <c r="D66" t="s">
        <v>1077</v>
      </c>
      <c r="E66" t="s">
        <v>1078</v>
      </c>
      <c r="F66" t="s">
        <v>1097</v>
      </c>
    </row>
    <row r="67" spans="1:6" x14ac:dyDescent="0.35">
      <c r="A67" t="s">
        <v>1098</v>
      </c>
      <c r="B67" t="s">
        <v>1099</v>
      </c>
      <c r="C67" t="b">
        <v>1</v>
      </c>
      <c r="D67" t="s">
        <v>1077</v>
      </c>
      <c r="E67" t="s">
        <v>1078</v>
      </c>
      <c r="F67" t="s">
        <v>1100</v>
      </c>
    </row>
    <row r="68" spans="1:6" x14ac:dyDescent="0.35">
      <c r="A68" t="s">
        <v>1101</v>
      </c>
      <c r="B68" t="s">
        <v>1102</v>
      </c>
      <c r="C68" t="b">
        <v>1</v>
      </c>
      <c r="D68" t="s">
        <v>1077</v>
      </c>
      <c r="E68" t="s">
        <v>1078</v>
      </c>
      <c r="F68" t="s">
        <v>1103</v>
      </c>
    </row>
    <row r="69" spans="1:6" x14ac:dyDescent="0.35">
      <c r="A69" t="s">
        <v>1104</v>
      </c>
      <c r="B69" t="s">
        <v>1105</v>
      </c>
      <c r="C69" t="b">
        <v>1</v>
      </c>
      <c r="D69" t="s">
        <v>1077</v>
      </c>
      <c r="E69" t="s">
        <v>1078</v>
      </c>
      <c r="F69" t="s">
        <v>1106</v>
      </c>
    </row>
    <row r="70" spans="1:6" x14ac:dyDescent="0.35">
      <c r="A70" t="s">
        <v>1107</v>
      </c>
      <c r="B70" t="s">
        <v>1108</v>
      </c>
      <c r="C70" t="b">
        <v>1</v>
      </c>
      <c r="D70" t="s">
        <v>1077</v>
      </c>
      <c r="E70" t="s">
        <v>1078</v>
      </c>
      <c r="F70" t="s">
        <v>1085</v>
      </c>
    </row>
    <row r="71" spans="1:6" x14ac:dyDescent="0.35">
      <c r="A71" t="s">
        <v>1109</v>
      </c>
      <c r="B71" t="s">
        <v>1110</v>
      </c>
      <c r="C71" t="b">
        <v>1</v>
      </c>
      <c r="D71" t="s">
        <v>1077</v>
      </c>
      <c r="E71" t="s">
        <v>1078</v>
      </c>
      <c r="F71" t="s">
        <v>1094</v>
      </c>
    </row>
    <row r="72" spans="1:6" x14ac:dyDescent="0.35">
      <c r="A72" t="s">
        <v>1111</v>
      </c>
      <c r="B72" t="s">
        <v>1112</v>
      </c>
      <c r="C72" t="b">
        <v>1</v>
      </c>
      <c r="D72" t="s">
        <v>1077</v>
      </c>
      <c r="E72" t="s">
        <v>1078</v>
      </c>
      <c r="F72" t="s">
        <v>1113</v>
      </c>
    </row>
    <row r="73" spans="1:6" x14ac:dyDescent="0.35">
      <c r="A73" t="s">
        <v>1114</v>
      </c>
      <c r="B73" t="s">
        <v>1115</v>
      </c>
      <c r="C73" t="b">
        <v>1</v>
      </c>
      <c r="D73" t="s">
        <v>1077</v>
      </c>
      <c r="E73" t="s">
        <v>1078</v>
      </c>
      <c r="F73" t="s">
        <v>1085</v>
      </c>
    </row>
    <row r="74" spans="1:6" x14ac:dyDescent="0.35">
      <c r="A74" t="s">
        <v>1116</v>
      </c>
      <c r="B74" t="s">
        <v>1117</v>
      </c>
      <c r="C74" t="b">
        <v>1</v>
      </c>
      <c r="D74" t="s">
        <v>1077</v>
      </c>
      <c r="E74" t="s">
        <v>1078</v>
      </c>
      <c r="F74" t="s">
        <v>1118</v>
      </c>
    </row>
    <row r="75" spans="1:6" x14ac:dyDescent="0.35">
      <c r="A75" t="s">
        <v>1119</v>
      </c>
      <c r="B75" t="s">
        <v>856</v>
      </c>
      <c r="C75" t="b">
        <v>0</v>
      </c>
      <c r="E75" t="s">
        <v>1078</v>
      </c>
      <c r="F75" t="s">
        <v>1120</v>
      </c>
    </row>
    <row r="76" spans="1:6" x14ac:dyDescent="0.35">
      <c r="A76" t="s">
        <v>1121</v>
      </c>
      <c r="B76" t="s">
        <v>1122</v>
      </c>
      <c r="C76" t="b">
        <v>1</v>
      </c>
      <c r="D76" t="s">
        <v>1119</v>
      </c>
      <c r="E76" t="s">
        <v>1078</v>
      </c>
      <c r="F76" t="s">
        <v>1118</v>
      </c>
    </row>
    <row r="77" spans="1:6" x14ac:dyDescent="0.35">
      <c r="A77" t="s">
        <v>1123</v>
      </c>
      <c r="B77" t="s">
        <v>1124</v>
      </c>
      <c r="C77" t="b">
        <v>1</v>
      </c>
      <c r="D77" t="s">
        <v>1119</v>
      </c>
      <c r="E77" t="s">
        <v>1078</v>
      </c>
      <c r="F77" t="s">
        <v>1125</v>
      </c>
    </row>
    <row r="78" spans="1:6" x14ac:dyDescent="0.35">
      <c r="A78" t="s">
        <v>1126</v>
      </c>
      <c r="B78" t="s">
        <v>1127</v>
      </c>
      <c r="C78" t="b">
        <v>1</v>
      </c>
      <c r="D78" t="s">
        <v>1119</v>
      </c>
      <c r="E78" t="s">
        <v>1078</v>
      </c>
      <c r="F78" t="s">
        <v>1128</v>
      </c>
    </row>
    <row r="79" spans="1:6" x14ac:dyDescent="0.35">
      <c r="A79" t="s">
        <v>1129</v>
      </c>
      <c r="B79" t="s">
        <v>1130</v>
      </c>
      <c r="C79" t="b">
        <v>1</v>
      </c>
      <c r="D79" t="s">
        <v>1119</v>
      </c>
      <c r="E79" t="s">
        <v>1078</v>
      </c>
      <c r="F79" t="s">
        <v>1118</v>
      </c>
    </row>
    <row r="80" spans="1:6" x14ac:dyDescent="0.35">
      <c r="A80" t="s">
        <v>1131</v>
      </c>
      <c r="B80" t="s">
        <v>1132</v>
      </c>
      <c r="C80" t="b">
        <v>1</v>
      </c>
      <c r="D80" t="s">
        <v>1119</v>
      </c>
      <c r="E80" t="s">
        <v>1078</v>
      </c>
      <c r="F80" t="s">
        <v>1118</v>
      </c>
    </row>
    <row r="81" spans="1:6" x14ac:dyDescent="0.35">
      <c r="A81" t="s">
        <v>1133</v>
      </c>
      <c r="B81" t="s">
        <v>873</v>
      </c>
      <c r="C81" t="b">
        <v>0</v>
      </c>
      <c r="E81" t="s">
        <v>732</v>
      </c>
      <c r="F81" t="s">
        <v>1134</v>
      </c>
    </row>
    <row r="82" spans="1:6" x14ac:dyDescent="0.35">
      <c r="A82" t="s">
        <v>1135</v>
      </c>
      <c r="B82" t="s">
        <v>774</v>
      </c>
      <c r="C82" t="b">
        <v>0</v>
      </c>
      <c r="E82" t="s">
        <v>736</v>
      </c>
      <c r="F82" t="s">
        <v>973</v>
      </c>
    </row>
    <row r="83" spans="1:6" x14ac:dyDescent="0.35">
      <c r="A83" t="s">
        <v>1136</v>
      </c>
      <c r="B83" t="s">
        <v>792</v>
      </c>
      <c r="C83" t="b">
        <v>0</v>
      </c>
      <c r="E83" t="s">
        <v>738</v>
      </c>
      <c r="F83" t="s">
        <v>1137</v>
      </c>
    </row>
    <row r="84" spans="1:6" x14ac:dyDescent="0.35">
      <c r="A84" t="s">
        <v>1138</v>
      </c>
      <c r="B84" t="s">
        <v>766</v>
      </c>
      <c r="C84" t="b">
        <v>0</v>
      </c>
      <c r="E84" t="s">
        <v>735</v>
      </c>
      <c r="F84" t="s">
        <v>1139</v>
      </c>
    </row>
    <row r="85" spans="1:6" x14ac:dyDescent="0.35">
      <c r="A85" t="s">
        <v>1140</v>
      </c>
      <c r="B85" t="s">
        <v>1141</v>
      </c>
      <c r="C85" t="b">
        <v>1</v>
      </c>
      <c r="D85" t="s">
        <v>1138</v>
      </c>
      <c r="E85" t="s">
        <v>735</v>
      </c>
      <c r="F85" t="s">
        <v>1142</v>
      </c>
    </row>
    <row r="86" spans="1:6" x14ac:dyDescent="0.35">
      <c r="A86" t="s">
        <v>1143</v>
      </c>
      <c r="B86" t="s">
        <v>1144</v>
      </c>
      <c r="C86" t="b">
        <v>1</v>
      </c>
      <c r="D86" t="s">
        <v>1138</v>
      </c>
      <c r="E86" t="s">
        <v>735</v>
      </c>
      <c r="F86" t="s">
        <v>1142</v>
      </c>
    </row>
    <row r="87" spans="1:6" x14ac:dyDescent="0.35">
      <c r="A87" t="s">
        <v>1145</v>
      </c>
      <c r="B87" t="s">
        <v>1146</v>
      </c>
      <c r="C87" t="b">
        <v>1</v>
      </c>
      <c r="D87" t="s">
        <v>1138</v>
      </c>
      <c r="E87" t="s">
        <v>735</v>
      </c>
      <c r="F87" t="s">
        <v>1142</v>
      </c>
    </row>
    <row r="88" spans="1:6" x14ac:dyDescent="0.35">
      <c r="A88" t="s">
        <v>1147</v>
      </c>
      <c r="B88" t="s">
        <v>1148</v>
      </c>
      <c r="C88" t="b">
        <v>1</v>
      </c>
      <c r="D88" t="s">
        <v>1138</v>
      </c>
      <c r="E88" t="s">
        <v>735</v>
      </c>
      <c r="F88" t="s">
        <v>1142</v>
      </c>
    </row>
    <row r="89" spans="1:6" x14ac:dyDescent="0.35">
      <c r="A89" t="s">
        <v>1149</v>
      </c>
      <c r="B89" t="s">
        <v>800</v>
      </c>
      <c r="C89" t="b">
        <v>0</v>
      </c>
      <c r="E89" t="s">
        <v>734</v>
      </c>
      <c r="F89" t="s">
        <v>1150</v>
      </c>
    </row>
    <row r="90" spans="1:6" x14ac:dyDescent="0.35">
      <c r="A90" t="s">
        <v>1151</v>
      </c>
      <c r="B90" t="s">
        <v>797</v>
      </c>
      <c r="C90" t="b">
        <v>0</v>
      </c>
      <c r="E90" t="s">
        <v>738</v>
      </c>
      <c r="F90" t="s">
        <v>959</v>
      </c>
    </row>
    <row r="91" spans="1:6" x14ac:dyDescent="0.35">
      <c r="A91" t="s">
        <v>1152</v>
      </c>
      <c r="B91" t="s">
        <v>745</v>
      </c>
      <c r="C91" t="b">
        <v>0</v>
      </c>
      <c r="E91" t="s">
        <v>731</v>
      </c>
      <c r="F91" t="s">
        <v>1153</v>
      </c>
    </row>
    <row r="92" spans="1:6" x14ac:dyDescent="0.35">
      <c r="A92" t="s">
        <v>1154</v>
      </c>
      <c r="B92" t="s">
        <v>779</v>
      </c>
      <c r="C92" t="b">
        <v>0</v>
      </c>
      <c r="E92" t="s">
        <v>736</v>
      </c>
      <c r="F92" t="s">
        <v>1155</v>
      </c>
    </row>
    <row r="93" spans="1:6" x14ac:dyDescent="0.35">
      <c r="A93" t="s">
        <v>1156</v>
      </c>
      <c r="B93" t="s">
        <v>786</v>
      </c>
      <c r="C93" t="b">
        <v>0</v>
      </c>
      <c r="E93" t="s">
        <v>736</v>
      </c>
      <c r="F93" t="s">
        <v>1157</v>
      </c>
    </row>
    <row r="94" spans="1:6" x14ac:dyDescent="0.35">
      <c r="A94" t="s">
        <v>1158</v>
      </c>
      <c r="B94" t="s">
        <v>791</v>
      </c>
      <c r="C94" t="b">
        <v>0</v>
      </c>
      <c r="E94" t="s">
        <v>736</v>
      </c>
      <c r="F94" t="s">
        <v>1159</v>
      </c>
    </row>
    <row r="95" spans="1:6" x14ac:dyDescent="0.35">
      <c r="A95" t="s">
        <v>1160</v>
      </c>
      <c r="B95" t="s">
        <v>796</v>
      </c>
      <c r="C95" t="b">
        <v>0</v>
      </c>
      <c r="E95" t="s">
        <v>736</v>
      </c>
      <c r="F95" t="s">
        <v>1161</v>
      </c>
    </row>
    <row r="96" spans="1:6" x14ac:dyDescent="0.35">
      <c r="A96" t="s">
        <v>1162</v>
      </c>
      <c r="B96" t="s">
        <v>756</v>
      </c>
      <c r="C96" t="b">
        <v>0</v>
      </c>
      <c r="E96" t="s">
        <v>731</v>
      </c>
      <c r="F96" t="s">
        <v>1163</v>
      </c>
    </row>
    <row r="97" spans="1:6" x14ac:dyDescent="0.35">
      <c r="A97" t="s">
        <v>1164</v>
      </c>
      <c r="B97" t="s">
        <v>1165</v>
      </c>
      <c r="C97" t="b">
        <v>1</v>
      </c>
      <c r="D97" t="s">
        <v>1162</v>
      </c>
      <c r="E97" t="s">
        <v>731</v>
      </c>
      <c r="F97" t="s">
        <v>1055</v>
      </c>
    </row>
    <row r="98" spans="1:6" x14ac:dyDescent="0.35">
      <c r="A98" t="s">
        <v>1166</v>
      </c>
      <c r="B98" t="s">
        <v>1167</v>
      </c>
      <c r="C98" t="b">
        <v>1</v>
      </c>
      <c r="D98" t="s">
        <v>1162</v>
      </c>
      <c r="E98" t="s">
        <v>731</v>
      </c>
      <c r="F98" t="s">
        <v>976</v>
      </c>
    </row>
    <row r="99" spans="1:6" x14ac:dyDescent="0.35">
      <c r="A99" t="s">
        <v>1168</v>
      </c>
      <c r="B99" t="s">
        <v>1169</v>
      </c>
      <c r="C99" t="b">
        <v>1</v>
      </c>
      <c r="D99" t="s">
        <v>1162</v>
      </c>
      <c r="E99" t="s">
        <v>731</v>
      </c>
      <c r="F99" t="s">
        <v>1170</v>
      </c>
    </row>
    <row r="100" spans="1:6" x14ac:dyDescent="0.35">
      <c r="A100" t="s">
        <v>1171</v>
      </c>
      <c r="B100" t="s">
        <v>1172</v>
      </c>
      <c r="C100" t="b">
        <v>1</v>
      </c>
      <c r="D100" t="s">
        <v>1162</v>
      </c>
      <c r="E100" t="s">
        <v>731</v>
      </c>
      <c r="F100" t="s">
        <v>976</v>
      </c>
    </row>
    <row r="101" spans="1:6" x14ac:dyDescent="0.35">
      <c r="A101" t="s">
        <v>1173</v>
      </c>
      <c r="B101" t="s">
        <v>1174</v>
      </c>
      <c r="C101" t="b">
        <v>1</v>
      </c>
      <c r="D101" t="s">
        <v>1162</v>
      </c>
      <c r="E101" t="s">
        <v>731</v>
      </c>
      <c r="F101" t="s">
        <v>1163</v>
      </c>
    </row>
    <row r="102" spans="1:6" x14ac:dyDescent="0.35">
      <c r="A102" t="s">
        <v>1175</v>
      </c>
      <c r="B102" t="s">
        <v>1176</v>
      </c>
      <c r="C102" t="b">
        <v>1</v>
      </c>
      <c r="D102" t="s">
        <v>1162</v>
      </c>
      <c r="E102" t="s">
        <v>731</v>
      </c>
      <c r="F102" t="s">
        <v>982</v>
      </c>
    </row>
    <row r="103" spans="1:6" x14ac:dyDescent="0.35">
      <c r="A103" t="s">
        <v>1177</v>
      </c>
      <c r="B103" t="s">
        <v>1178</v>
      </c>
      <c r="C103" t="b">
        <v>1</v>
      </c>
      <c r="D103" t="s">
        <v>1162</v>
      </c>
      <c r="E103" t="s">
        <v>731</v>
      </c>
      <c r="F103" t="s">
        <v>982</v>
      </c>
    </row>
    <row r="104" spans="1:6" x14ac:dyDescent="0.35">
      <c r="A104" t="s">
        <v>1179</v>
      </c>
      <c r="B104" t="s">
        <v>1180</v>
      </c>
      <c r="C104" t="b">
        <v>1</v>
      </c>
      <c r="D104" t="s">
        <v>1162</v>
      </c>
      <c r="E104" t="s">
        <v>731</v>
      </c>
      <c r="F104" t="s">
        <v>1170</v>
      </c>
    </row>
    <row r="105" spans="1:6" x14ac:dyDescent="0.35">
      <c r="A105" t="s">
        <v>1181</v>
      </c>
      <c r="B105" t="s">
        <v>1182</v>
      </c>
      <c r="C105" t="b">
        <v>1</v>
      </c>
      <c r="D105" t="s">
        <v>1162</v>
      </c>
      <c r="E105" t="s">
        <v>731</v>
      </c>
      <c r="F105" t="s">
        <v>982</v>
      </c>
    </row>
    <row r="106" spans="1:6" x14ac:dyDescent="0.35">
      <c r="A106" t="s">
        <v>1183</v>
      </c>
      <c r="B106" t="s">
        <v>772</v>
      </c>
      <c r="C106" t="b">
        <v>0</v>
      </c>
      <c r="E106" t="s">
        <v>739</v>
      </c>
      <c r="F106" t="s">
        <v>1184</v>
      </c>
    </row>
    <row r="107" spans="1:6" x14ac:dyDescent="0.35">
      <c r="A107" t="s">
        <v>1185</v>
      </c>
      <c r="B107" t="s">
        <v>795</v>
      </c>
      <c r="C107" t="b">
        <v>0</v>
      </c>
      <c r="E107" t="s">
        <v>729</v>
      </c>
      <c r="F107" t="s">
        <v>1186</v>
      </c>
    </row>
    <row r="108" spans="1:6" x14ac:dyDescent="0.35">
      <c r="A108" t="s">
        <v>1187</v>
      </c>
      <c r="B108" t="s">
        <v>1188</v>
      </c>
      <c r="C108" t="b">
        <v>1</v>
      </c>
      <c r="D108" t="s">
        <v>1185</v>
      </c>
      <c r="E108" t="s">
        <v>729</v>
      </c>
    </row>
    <row r="109" spans="1:6" x14ac:dyDescent="0.35">
      <c r="A109" t="s">
        <v>1189</v>
      </c>
      <c r="B109" t="s">
        <v>1190</v>
      </c>
      <c r="C109" t="b">
        <v>1</v>
      </c>
      <c r="D109" t="s">
        <v>1185</v>
      </c>
      <c r="E109" t="s">
        <v>729</v>
      </c>
    </row>
    <row r="110" spans="1:6" x14ac:dyDescent="0.35">
      <c r="A110" t="s">
        <v>1191</v>
      </c>
      <c r="B110" t="s">
        <v>1192</v>
      </c>
      <c r="C110" t="b">
        <v>1</v>
      </c>
      <c r="D110" t="s">
        <v>1185</v>
      </c>
      <c r="E110" t="s">
        <v>729</v>
      </c>
      <c r="F110" t="s">
        <v>1186</v>
      </c>
    </row>
    <row r="111" spans="1:6" x14ac:dyDescent="0.35">
      <c r="A111" t="s">
        <v>1193</v>
      </c>
      <c r="B111" t="s">
        <v>877</v>
      </c>
      <c r="C111" t="b">
        <v>0</v>
      </c>
      <c r="E111" t="s">
        <v>732</v>
      </c>
      <c r="F111" t="s">
        <v>1194</v>
      </c>
    </row>
    <row r="112" spans="1:6" x14ac:dyDescent="0.35">
      <c r="A112" t="s">
        <v>1195</v>
      </c>
      <c r="B112" t="s">
        <v>809</v>
      </c>
      <c r="C112" t="b">
        <v>0</v>
      </c>
      <c r="E112" t="s">
        <v>729</v>
      </c>
      <c r="F112" t="s">
        <v>1004</v>
      </c>
    </row>
    <row r="113" spans="1:6" x14ac:dyDescent="0.35">
      <c r="A113" t="s">
        <v>1196</v>
      </c>
      <c r="B113" t="s">
        <v>1197</v>
      </c>
      <c r="C113" t="b">
        <v>1</v>
      </c>
      <c r="D113" t="s">
        <v>1195</v>
      </c>
      <c r="E113" t="s">
        <v>729</v>
      </c>
    </row>
    <row r="114" spans="1:6" x14ac:dyDescent="0.35">
      <c r="A114" t="s">
        <v>1198</v>
      </c>
      <c r="B114" t="s">
        <v>1199</v>
      </c>
      <c r="C114" t="b">
        <v>1</v>
      </c>
      <c r="D114" t="s">
        <v>1195</v>
      </c>
      <c r="E114" t="s">
        <v>729</v>
      </c>
      <c r="F114" t="s">
        <v>1200</v>
      </c>
    </row>
    <row r="115" spans="1:6" x14ac:dyDescent="0.35">
      <c r="A115" t="s">
        <v>1201</v>
      </c>
      <c r="B115" t="s">
        <v>1202</v>
      </c>
      <c r="C115" t="b">
        <v>1</v>
      </c>
      <c r="D115" t="s">
        <v>1195</v>
      </c>
      <c r="E115" t="s">
        <v>729</v>
      </c>
      <c r="F115" t="s">
        <v>1011</v>
      </c>
    </row>
    <row r="116" spans="1:6" x14ac:dyDescent="0.35">
      <c r="A116" t="s">
        <v>360</v>
      </c>
      <c r="B116" t="s">
        <v>1203</v>
      </c>
      <c r="C116" t="b">
        <v>1</v>
      </c>
      <c r="D116" t="s">
        <v>1195</v>
      </c>
      <c r="E116" t="s">
        <v>729</v>
      </c>
      <c r="F116" t="s">
        <v>1017</v>
      </c>
    </row>
    <row r="117" spans="1:6" x14ac:dyDescent="0.35">
      <c r="A117" t="s">
        <v>1204</v>
      </c>
      <c r="B117" t="s">
        <v>1205</v>
      </c>
      <c r="C117" t="b">
        <v>1</v>
      </c>
      <c r="D117" t="s">
        <v>1195</v>
      </c>
      <c r="E117" t="s">
        <v>729</v>
      </c>
      <c r="F117" t="s">
        <v>1014</v>
      </c>
    </row>
    <row r="118" spans="1:6" x14ac:dyDescent="0.35">
      <c r="A118" t="s">
        <v>1206</v>
      </c>
      <c r="B118" t="s">
        <v>1207</v>
      </c>
      <c r="C118" t="b">
        <v>1</v>
      </c>
      <c r="D118" t="s">
        <v>1195</v>
      </c>
      <c r="E118" t="s">
        <v>729</v>
      </c>
      <c r="F118" t="s">
        <v>1017</v>
      </c>
    </row>
    <row r="119" spans="1:6" x14ac:dyDescent="0.35">
      <c r="A119" t="s">
        <v>1208</v>
      </c>
      <c r="B119" t="s">
        <v>1209</v>
      </c>
      <c r="C119" t="b">
        <v>1</v>
      </c>
      <c r="D119" t="s">
        <v>1195</v>
      </c>
      <c r="E119" t="s">
        <v>729</v>
      </c>
      <c r="F119" t="s">
        <v>1014</v>
      </c>
    </row>
    <row r="120" spans="1:6" x14ac:dyDescent="0.35">
      <c r="A120" t="s">
        <v>1210</v>
      </c>
      <c r="B120" t="s">
        <v>799</v>
      </c>
      <c r="C120" t="b">
        <v>0</v>
      </c>
      <c r="E120" t="s">
        <v>731</v>
      </c>
      <c r="F120" t="s">
        <v>982</v>
      </c>
    </row>
    <row r="121" spans="1:6" x14ac:dyDescent="0.35">
      <c r="A121" t="s">
        <v>1211</v>
      </c>
      <c r="B121" t="s">
        <v>801</v>
      </c>
      <c r="C121" t="b">
        <v>0</v>
      </c>
      <c r="E121" t="s">
        <v>736</v>
      </c>
      <c r="F121" t="s">
        <v>1212</v>
      </c>
    </row>
    <row r="122" spans="1:6" x14ac:dyDescent="0.35">
      <c r="A122" t="s">
        <v>3175</v>
      </c>
      <c r="B122" t="s">
        <v>3176</v>
      </c>
      <c r="C122" t="b">
        <v>0</v>
      </c>
      <c r="E122" t="s">
        <v>3177</v>
      </c>
      <c r="F122" t="s">
        <v>3178</v>
      </c>
    </row>
    <row r="123" spans="1:6" x14ac:dyDescent="0.35">
      <c r="A123" t="s">
        <v>1213</v>
      </c>
      <c r="B123" t="s">
        <v>881</v>
      </c>
      <c r="C123" t="b">
        <v>0</v>
      </c>
      <c r="E123" t="s">
        <v>732</v>
      </c>
      <c r="F123" t="s">
        <v>1214</v>
      </c>
    </row>
    <row r="124" spans="1:6" x14ac:dyDescent="0.35">
      <c r="A124" t="s">
        <v>1215</v>
      </c>
      <c r="B124" t="s">
        <v>1216</v>
      </c>
      <c r="C124" t="b">
        <v>1</v>
      </c>
      <c r="D124" t="s">
        <v>1213</v>
      </c>
      <c r="E124" t="s">
        <v>732</v>
      </c>
      <c r="F124" t="s">
        <v>1217</v>
      </c>
    </row>
    <row r="125" spans="1:6" x14ac:dyDescent="0.35">
      <c r="A125" t="s">
        <v>1218</v>
      </c>
      <c r="B125" t="s">
        <v>1219</v>
      </c>
      <c r="C125" t="b">
        <v>1</v>
      </c>
      <c r="D125" t="s">
        <v>1213</v>
      </c>
      <c r="E125" t="s">
        <v>732</v>
      </c>
      <c r="F125" t="s">
        <v>1214</v>
      </c>
    </row>
    <row r="126" spans="1:6" x14ac:dyDescent="0.35">
      <c r="A126" t="s">
        <v>1220</v>
      </c>
      <c r="B126" t="s">
        <v>1221</v>
      </c>
      <c r="C126" t="b">
        <v>1</v>
      </c>
      <c r="D126" t="s">
        <v>1213</v>
      </c>
      <c r="E126" t="s">
        <v>732</v>
      </c>
      <c r="F126" t="s">
        <v>1214</v>
      </c>
    </row>
    <row r="127" spans="1:6" x14ac:dyDescent="0.35">
      <c r="A127" t="s">
        <v>1222</v>
      </c>
      <c r="B127" t="s">
        <v>883</v>
      </c>
      <c r="C127" t="b">
        <v>0</v>
      </c>
      <c r="E127" t="s">
        <v>1078</v>
      </c>
      <c r="F127" t="s">
        <v>1223</v>
      </c>
    </row>
    <row r="128" spans="1:6" x14ac:dyDescent="0.35">
      <c r="A128" t="s">
        <v>1224</v>
      </c>
      <c r="B128" t="s">
        <v>1225</v>
      </c>
      <c r="C128" t="b">
        <v>1</v>
      </c>
      <c r="D128" t="s">
        <v>1222</v>
      </c>
      <c r="E128" t="s">
        <v>1078</v>
      </c>
      <c r="F128" t="s">
        <v>1226</v>
      </c>
    </row>
    <row r="129" spans="1:6" x14ac:dyDescent="0.35">
      <c r="A129" t="s">
        <v>1227</v>
      </c>
      <c r="B129" t="s">
        <v>1228</v>
      </c>
      <c r="C129" t="b">
        <v>1</v>
      </c>
      <c r="D129" t="s">
        <v>1222</v>
      </c>
      <c r="E129" t="s">
        <v>1078</v>
      </c>
      <c r="F129" t="s">
        <v>1229</v>
      </c>
    </row>
    <row r="130" spans="1:6" x14ac:dyDescent="0.35">
      <c r="A130" t="s">
        <v>1230</v>
      </c>
      <c r="B130" t="s">
        <v>1231</v>
      </c>
      <c r="C130" t="b">
        <v>1</v>
      </c>
      <c r="D130" t="s">
        <v>1222</v>
      </c>
      <c r="E130" t="s">
        <v>1078</v>
      </c>
      <c r="F130" t="s">
        <v>1229</v>
      </c>
    </row>
    <row r="131" spans="1:6" x14ac:dyDescent="0.35">
      <c r="A131" t="s">
        <v>1232</v>
      </c>
      <c r="B131" t="s">
        <v>1233</v>
      </c>
      <c r="C131" t="b">
        <v>1</v>
      </c>
      <c r="D131" t="s">
        <v>1222</v>
      </c>
      <c r="E131" t="s">
        <v>1078</v>
      </c>
      <c r="F131" t="s">
        <v>3179</v>
      </c>
    </row>
    <row r="132" spans="1:6" x14ac:dyDescent="0.35">
      <c r="A132" t="s">
        <v>1234</v>
      </c>
      <c r="B132" t="s">
        <v>785</v>
      </c>
      <c r="C132" t="b">
        <v>0</v>
      </c>
      <c r="E132" t="s">
        <v>735</v>
      </c>
      <c r="F132" t="s">
        <v>3180</v>
      </c>
    </row>
    <row r="133" spans="1:6" x14ac:dyDescent="0.35">
      <c r="A133" t="s">
        <v>3181</v>
      </c>
      <c r="B133" t="s">
        <v>3182</v>
      </c>
      <c r="C133" t="b">
        <v>1</v>
      </c>
      <c r="D133" t="s">
        <v>1234</v>
      </c>
      <c r="E133" t="s">
        <v>735</v>
      </c>
      <c r="F133" t="s">
        <v>1159</v>
      </c>
    </row>
    <row r="134" spans="1:6" x14ac:dyDescent="0.35">
      <c r="A134" t="s">
        <v>1235</v>
      </c>
      <c r="B134" t="s">
        <v>1236</v>
      </c>
      <c r="C134" t="b">
        <v>1</v>
      </c>
      <c r="D134" t="s">
        <v>1234</v>
      </c>
      <c r="E134" t="s">
        <v>735</v>
      </c>
      <c r="F134" t="s">
        <v>1237</v>
      </c>
    </row>
    <row r="135" spans="1:6" x14ac:dyDescent="0.35">
      <c r="A135" t="s">
        <v>1238</v>
      </c>
      <c r="B135" t="s">
        <v>1239</v>
      </c>
      <c r="C135" t="b">
        <v>1</v>
      </c>
      <c r="D135" t="s">
        <v>1234</v>
      </c>
      <c r="E135" t="s">
        <v>735</v>
      </c>
      <c r="F135" t="s">
        <v>1240</v>
      </c>
    </row>
    <row r="136" spans="1:6" x14ac:dyDescent="0.35">
      <c r="A136" t="s">
        <v>1241</v>
      </c>
      <c r="B136" t="s">
        <v>1242</v>
      </c>
      <c r="C136" t="b">
        <v>1</v>
      </c>
      <c r="D136" t="s">
        <v>1234</v>
      </c>
      <c r="E136" t="s">
        <v>735</v>
      </c>
      <c r="F136" t="s">
        <v>1237</v>
      </c>
    </row>
    <row r="137" spans="1:6" x14ac:dyDescent="0.35">
      <c r="A137" t="s">
        <v>1243</v>
      </c>
      <c r="B137" t="s">
        <v>1244</v>
      </c>
      <c r="C137" t="b">
        <v>1</v>
      </c>
      <c r="D137" t="s">
        <v>1234</v>
      </c>
      <c r="E137" t="s">
        <v>735</v>
      </c>
      <c r="F137" t="s">
        <v>1245</v>
      </c>
    </row>
    <row r="138" spans="1:6" x14ac:dyDescent="0.35">
      <c r="A138" t="s">
        <v>1246</v>
      </c>
      <c r="B138" t="s">
        <v>1247</v>
      </c>
      <c r="C138" t="b">
        <v>1</v>
      </c>
      <c r="D138" t="s">
        <v>1234</v>
      </c>
      <c r="E138" t="s">
        <v>735</v>
      </c>
      <c r="F138" t="s">
        <v>1240</v>
      </c>
    </row>
    <row r="139" spans="1:6" x14ac:dyDescent="0.35">
      <c r="A139" t="s">
        <v>1248</v>
      </c>
      <c r="B139" t="s">
        <v>759</v>
      </c>
      <c r="C139" t="b">
        <v>0</v>
      </c>
      <c r="E139" t="s">
        <v>741</v>
      </c>
      <c r="F139" t="s">
        <v>1249</v>
      </c>
    </row>
    <row r="140" spans="1:6" x14ac:dyDescent="0.35">
      <c r="A140" t="s">
        <v>1250</v>
      </c>
      <c r="B140" t="s">
        <v>776</v>
      </c>
      <c r="C140" t="b">
        <v>0</v>
      </c>
      <c r="E140" t="s">
        <v>739</v>
      </c>
      <c r="F140" t="s">
        <v>1033</v>
      </c>
    </row>
    <row r="141" spans="1:6" x14ac:dyDescent="0.35">
      <c r="A141" t="s">
        <v>1251</v>
      </c>
      <c r="B141" t="s">
        <v>1252</v>
      </c>
      <c r="C141" t="b">
        <v>1</v>
      </c>
      <c r="D141" t="s">
        <v>1250</v>
      </c>
      <c r="E141" t="s">
        <v>739</v>
      </c>
      <c r="F141" t="s">
        <v>1033</v>
      </c>
    </row>
    <row r="142" spans="1:6" x14ac:dyDescent="0.35">
      <c r="A142" t="s">
        <v>1253</v>
      </c>
      <c r="B142" t="s">
        <v>1254</v>
      </c>
      <c r="C142" t="b">
        <v>1</v>
      </c>
      <c r="D142" t="s">
        <v>1250</v>
      </c>
      <c r="E142" t="s">
        <v>739</v>
      </c>
      <c r="F142" t="s">
        <v>1033</v>
      </c>
    </row>
    <row r="143" spans="1:6" x14ac:dyDescent="0.35">
      <c r="A143" t="s">
        <v>1255</v>
      </c>
      <c r="B143" t="s">
        <v>763</v>
      </c>
      <c r="C143" t="b">
        <v>0</v>
      </c>
      <c r="E143" t="s">
        <v>741</v>
      </c>
      <c r="F143" t="s">
        <v>1256</v>
      </c>
    </row>
    <row r="144" spans="1:6" x14ac:dyDescent="0.35">
      <c r="A144" t="s">
        <v>1257</v>
      </c>
      <c r="B144" t="s">
        <v>769</v>
      </c>
      <c r="C144" t="b">
        <v>0</v>
      </c>
      <c r="E144" t="s">
        <v>741</v>
      </c>
      <c r="F144" t="s">
        <v>1258</v>
      </c>
    </row>
    <row r="145" spans="1:6" x14ac:dyDescent="0.35">
      <c r="A145" t="s">
        <v>1259</v>
      </c>
      <c r="B145" t="s">
        <v>1260</v>
      </c>
      <c r="C145" t="b">
        <v>1</v>
      </c>
      <c r="D145" t="s">
        <v>1257</v>
      </c>
      <c r="E145" t="s">
        <v>741</v>
      </c>
      <c r="F145" t="s">
        <v>1261</v>
      </c>
    </row>
    <row r="146" spans="1:6" x14ac:dyDescent="0.35">
      <c r="A146" t="s">
        <v>1262</v>
      </c>
      <c r="B146" t="s">
        <v>1263</v>
      </c>
      <c r="C146" t="b">
        <v>1</v>
      </c>
      <c r="D146" t="s">
        <v>1257</v>
      </c>
      <c r="E146" t="s">
        <v>741</v>
      </c>
      <c r="F146" t="s">
        <v>1264</v>
      </c>
    </row>
    <row r="147" spans="1:6" x14ac:dyDescent="0.35">
      <c r="A147" t="s">
        <v>1265</v>
      </c>
      <c r="B147" t="s">
        <v>1266</v>
      </c>
      <c r="C147" t="b">
        <v>1</v>
      </c>
      <c r="D147" t="s">
        <v>1257</v>
      </c>
      <c r="E147" t="s">
        <v>741</v>
      </c>
      <c r="F147" t="s">
        <v>1267</v>
      </c>
    </row>
    <row r="148" spans="1:6" x14ac:dyDescent="0.35">
      <c r="A148" t="s">
        <v>1268</v>
      </c>
      <c r="B148" t="s">
        <v>788</v>
      </c>
      <c r="C148" t="b">
        <v>0</v>
      </c>
      <c r="E148" t="s">
        <v>739</v>
      </c>
      <c r="F148" t="s">
        <v>1033</v>
      </c>
    </row>
    <row r="149" spans="1:6" x14ac:dyDescent="0.35">
      <c r="A149" t="s">
        <v>1269</v>
      </c>
      <c r="B149" t="s">
        <v>1270</v>
      </c>
      <c r="C149" t="b">
        <v>1</v>
      </c>
      <c r="D149" t="s">
        <v>1268</v>
      </c>
      <c r="E149" t="s">
        <v>739</v>
      </c>
      <c r="F149" t="s">
        <v>1033</v>
      </c>
    </row>
    <row r="150" spans="1:6" x14ac:dyDescent="0.35">
      <c r="A150" t="s">
        <v>1271</v>
      </c>
      <c r="B150" t="s">
        <v>1272</v>
      </c>
      <c r="C150" t="b">
        <v>1</v>
      </c>
      <c r="D150" t="s">
        <v>1268</v>
      </c>
      <c r="E150" t="s">
        <v>739</v>
      </c>
      <c r="F150" t="s">
        <v>1033</v>
      </c>
    </row>
    <row r="151" spans="1:6" x14ac:dyDescent="0.35">
      <c r="A151" t="s">
        <v>1273</v>
      </c>
      <c r="B151" t="s">
        <v>1274</v>
      </c>
      <c r="C151" t="b">
        <v>1</v>
      </c>
      <c r="D151" t="s">
        <v>1268</v>
      </c>
      <c r="E151" t="s">
        <v>739</v>
      </c>
      <c r="F151" t="s">
        <v>1033</v>
      </c>
    </row>
    <row r="152" spans="1:6" x14ac:dyDescent="0.35">
      <c r="A152" t="s">
        <v>1275</v>
      </c>
      <c r="B152" t="s">
        <v>802</v>
      </c>
      <c r="C152" t="b">
        <v>0</v>
      </c>
      <c r="E152" t="s">
        <v>738</v>
      </c>
      <c r="F152" t="s">
        <v>1276</v>
      </c>
    </row>
    <row r="153" spans="1:6" x14ac:dyDescent="0.35">
      <c r="A153" t="s">
        <v>1277</v>
      </c>
      <c r="B153" t="s">
        <v>1278</v>
      </c>
      <c r="C153" t="b">
        <v>1</v>
      </c>
      <c r="D153" t="s">
        <v>1275</v>
      </c>
      <c r="E153" t="s">
        <v>738</v>
      </c>
      <c r="F153" t="s">
        <v>1276</v>
      </c>
    </row>
    <row r="154" spans="1:6" x14ac:dyDescent="0.35">
      <c r="A154" t="s">
        <v>1279</v>
      </c>
      <c r="B154" t="s">
        <v>1280</v>
      </c>
      <c r="C154" t="b">
        <v>1</v>
      </c>
      <c r="D154" t="s">
        <v>1275</v>
      </c>
      <c r="E154" t="s">
        <v>738</v>
      </c>
      <c r="F154" t="s">
        <v>1281</v>
      </c>
    </row>
    <row r="155" spans="1:6" x14ac:dyDescent="0.35">
      <c r="A155" t="s">
        <v>1282</v>
      </c>
      <c r="B155" t="s">
        <v>758</v>
      </c>
      <c r="C155" t="b">
        <v>0</v>
      </c>
      <c r="E155" t="s">
        <v>740</v>
      </c>
      <c r="F155" t="s">
        <v>1073</v>
      </c>
    </row>
    <row r="156" spans="1:6" x14ac:dyDescent="0.35">
      <c r="A156" t="s">
        <v>1283</v>
      </c>
      <c r="B156" t="s">
        <v>815</v>
      </c>
      <c r="C156" t="b">
        <v>0</v>
      </c>
      <c r="E156" t="s">
        <v>738</v>
      </c>
      <c r="F156" t="s">
        <v>1284</v>
      </c>
    </row>
    <row r="157" spans="1:6" x14ac:dyDescent="0.35">
      <c r="A157" t="s">
        <v>1285</v>
      </c>
      <c r="B157" t="s">
        <v>821</v>
      </c>
      <c r="C157" t="b">
        <v>0</v>
      </c>
      <c r="E157" t="s">
        <v>738</v>
      </c>
      <c r="F157" t="s">
        <v>1286</v>
      </c>
    </row>
    <row r="158" spans="1:6" x14ac:dyDescent="0.35">
      <c r="A158" t="s">
        <v>1287</v>
      </c>
      <c r="B158" t="s">
        <v>1288</v>
      </c>
      <c r="C158" t="b">
        <v>1</v>
      </c>
      <c r="D158" t="s">
        <v>1285</v>
      </c>
      <c r="E158" t="s">
        <v>738</v>
      </c>
      <c r="F158" t="s">
        <v>1286</v>
      </c>
    </row>
    <row r="159" spans="1:6" x14ac:dyDescent="0.35">
      <c r="A159" t="s">
        <v>1289</v>
      </c>
      <c r="B159" t="s">
        <v>1290</v>
      </c>
      <c r="C159" t="b">
        <v>1</v>
      </c>
      <c r="D159" t="s">
        <v>1285</v>
      </c>
      <c r="E159" t="s">
        <v>738</v>
      </c>
      <c r="F159" t="s">
        <v>1286</v>
      </c>
    </row>
    <row r="160" spans="1:6" x14ac:dyDescent="0.35">
      <c r="A160" t="s">
        <v>1291</v>
      </c>
      <c r="B160" t="s">
        <v>831</v>
      </c>
      <c r="C160" t="b">
        <v>0</v>
      </c>
      <c r="E160" t="s">
        <v>738</v>
      </c>
      <c r="F160" t="s">
        <v>1292</v>
      </c>
    </row>
    <row r="161" spans="1:6" x14ac:dyDescent="0.35">
      <c r="A161" t="s">
        <v>1293</v>
      </c>
      <c r="B161" t="s">
        <v>1294</v>
      </c>
      <c r="C161" t="b">
        <v>1</v>
      </c>
      <c r="D161" t="s">
        <v>1291</v>
      </c>
      <c r="E161" t="s">
        <v>738</v>
      </c>
      <c r="F161" t="s">
        <v>1292</v>
      </c>
    </row>
    <row r="162" spans="1:6" x14ac:dyDescent="0.35">
      <c r="A162" t="s">
        <v>1295</v>
      </c>
      <c r="B162" t="s">
        <v>1296</v>
      </c>
      <c r="C162" t="b">
        <v>1</v>
      </c>
      <c r="D162" t="s">
        <v>1291</v>
      </c>
      <c r="E162" t="s">
        <v>738</v>
      </c>
      <c r="F162" t="s">
        <v>1292</v>
      </c>
    </row>
    <row r="163" spans="1:6" x14ac:dyDescent="0.35">
      <c r="A163" t="s">
        <v>1297</v>
      </c>
      <c r="B163" t="s">
        <v>1298</v>
      </c>
      <c r="C163" t="b">
        <v>1</v>
      </c>
      <c r="D163" t="s">
        <v>1291</v>
      </c>
      <c r="E163" t="s">
        <v>738</v>
      </c>
      <c r="F163" t="s">
        <v>1292</v>
      </c>
    </row>
    <row r="164" spans="1:6" x14ac:dyDescent="0.35">
      <c r="A164" t="s">
        <v>1299</v>
      </c>
      <c r="B164" t="s">
        <v>846</v>
      </c>
      <c r="C164" t="b">
        <v>0</v>
      </c>
      <c r="E164" t="s">
        <v>738</v>
      </c>
      <c r="F164" t="s">
        <v>1300</v>
      </c>
    </row>
    <row r="165" spans="1:6" x14ac:dyDescent="0.35">
      <c r="A165" t="s">
        <v>1301</v>
      </c>
      <c r="B165" t="s">
        <v>852</v>
      </c>
      <c r="C165" t="b">
        <v>0</v>
      </c>
      <c r="E165" t="s">
        <v>738</v>
      </c>
      <c r="F165" t="s">
        <v>3183</v>
      </c>
    </row>
    <row r="166" spans="1:6" x14ac:dyDescent="0.35">
      <c r="A166" t="s">
        <v>1302</v>
      </c>
      <c r="B166" t="s">
        <v>859</v>
      </c>
      <c r="C166" t="b">
        <v>0</v>
      </c>
      <c r="E166" t="s">
        <v>738</v>
      </c>
      <c r="F166" t="s">
        <v>1303</v>
      </c>
    </row>
    <row r="167" spans="1:6" x14ac:dyDescent="0.35">
      <c r="A167" t="s">
        <v>1304</v>
      </c>
      <c r="B167" t="s">
        <v>807</v>
      </c>
      <c r="C167" t="b">
        <v>0</v>
      </c>
      <c r="E167" t="s">
        <v>1305</v>
      </c>
      <c r="F167" t="s">
        <v>1306</v>
      </c>
    </row>
    <row r="168" spans="1:6" x14ac:dyDescent="0.35">
      <c r="A168" t="s">
        <v>1307</v>
      </c>
      <c r="B168" t="s">
        <v>782</v>
      </c>
      <c r="C168" t="b">
        <v>0</v>
      </c>
      <c r="E168" t="s">
        <v>741</v>
      </c>
      <c r="F168" t="s">
        <v>1308</v>
      </c>
    </row>
    <row r="169" spans="1:6" x14ac:dyDescent="0.35">
      <c r="A169" t="s">
        <v>1309</v>
      </c>
      <c r="B169" t="s">
        <v>1310</v>
      </c>
      <c r="C169" t="b">
        <v>1</v>
      </c>
      <c r="D169" t="s">
        <v>1307</v>
      </c>
      <c r="E169" t="s">
        <v>741</v>
      </c>
      <c r="F169" t="s">
        <v>1308</v>
      </c>
    </row>
    <row r="170" spans="1:6" x14ac:dyDescent="0.35">
      <c r="A170" t="s">
        <v>1311</v>
      </c>
      <c r="B170" t="s">
        <v>1312</v>
      </c>
      <c r="C170" t="b">
        <v>1</v>
      </c>
      <c r="D170" t="s">
        <v>1307</v>
      </c>
      <c r="E170" t="s">
        <v>741</v>
      </c>
      <c r="F170" t="s">
        <v>1308</v>
      </c>
    </row>
    <row r="171" spans="1:6" x14ac:dyDescent="0.35">
      <c r="A171" t="s">
        <v>1313</v>
      </c>
      <c r="B171" t="s">
        <v>812</v>
      </c>
      <c r="C171" t="b">
        <v>0</v>
      </c>
      <c r="E171" t="s">
        <v>734</v>
      </c>
      <c r="F171" t="s">
        <v>1314</v>
      </c>
    </row>
    <row r="172" spans="1:6" x14ac:dyDescent="0.35">
      <c r="A172" t="s">
        <v>1315</v>
      </c>
      <c r="B172" t="s">
        <v>806</v>
      </c>
      <c r="C172" t="b">
        <v>0</v>
      </c>
      <c r="E172" t="s">
        <v>1316</v>
      </c>
      <c r="F172" t="s">
        <v>1317</v>
      </c>
    </row>
    <row r="173" spans="1:6" x14ac:dyDescent="0.35">
      <c r="A173" t="s">
        <v>1318</v>
      </c>
      <c r="B173" t="s">
        <v>849</v>
      </c>
      <c r="C173" t="b">
        <v>0</v>
      </c>
      <c r="E173" t="s">
        <v>729</v>
      </c>
      <c r="F173" t="s">
        <v>1319</v>
      </c>
    </row>
    <row r="174" spans="1:6" x14ac:dyDescent="0.35">
      <c r="A174" t="s">
        <v>1320</v>
      </c>
      <c r="B174" t="s">
        <v>1321</v>
      </c>
      <c r="C174" t="b">
        <v>1</v>
      </c>
      <c r="D174" t="s">
        <v>1318</v>
      </c>
      <c r="E174" t="s">
        <v>729</v>
      </c>
      <c r="F174" t="s">
        <v>1322</v>
      </c>
    </row>
    <row r="175" spans="1:6" x14ac:dyDescent="0.35">
      <c r="A175" t="s">
        <v>1323</v>
      </c>
      <c r="B175" t="s">
        <v>1324</v>
      </c>
      <c r="C175" t="b">
        <v>1</v>
      </c>
      <c r="D175" t="s">
        <v>1318</v>
      </c>
      <c r="E175" t="s">
        <v>729</v>
      </c>
      <c r="F175" t="s">
        <v>1014</v>
      </c>
    </row>
    <row r="176" spans="1:6" x14ac:dyDescent="0.35">
      <c r="A176" t="s">
        <v>1325</v>
      </c>
      <c r="B176" t="s">
        <v>1326</v>
      </c>
      <c r="C176" t="b">
        <v>1</v>
      </c>
      <c r="D176" t="s">
        <v>1318</v>
      </c>
      <c r="E176" t="s">
        <v>729</v>
      </c>
    </row>
    <row r="177" spans="1:6" x14ac:dyDescent="0.35">
      <c r="A177" t="s">
        <v>1327</v>
      </c>
      <c r="B177" t="s">
        <v>1328</v>
      </c>
      <c r="C177" t="b">
        <v>1</v>
      </c>
      <c r="D177" t="s">
        <v>1318</v>
      </c>
      <c r="E177" t="s">
        <v>729</v>
      </c>
      <c r="F177" t="s">
        <v>1329</v>
      </c>
    </row>
    <row r="178" spans="1:6" x14ac:dyDescent="0.35">
      <c r="A178" t="s">
        <v>1330</v>
      </c>
      <c r="B178" t="s">
        <v>814</v>
      </c>
      <c r="C178" t="b">
        <v>0</v>
      </c>
      <c r="E178" t="s">
        <v>736</v>
      </c>
      <c r="F178" t="s">
        <v>1331</v>
      </c>
    </row>
    <row r="179" spans="1:6" x14ac:dyDescent="0.35">
      <c r="A179" t="s">
        <v>1332</v>
      </c>
      <c r="B179" t="s">
        <v>823</v>
      </c>
      <c r="C179" t="b">
        <v>0</v>
      </c>
      <c r="E179" t="s">
        <v>734</v>
      </c>
      <c r="F179" t="s">
        <v>3184</v>
      </c>
    </row>
    <row r="180" spans="1:6" x14ac:dyDescent="0.35">
      <c r="A180" t="s">
        <v>1333</v>
      </c>
      <c r="B180" t="s">
        <v>794</v>
      </c>
      <c r="C180" t="b">
        <v>0</v>
      </c>
      <c r="E180" t="s">
        <v>741</v>
      </c>
      <c r="F180" t="s">
        <v>1334</v>
      </c>
    </row>
    <row r="181" spans="1:6" x14ac:dyDescent="0.35">
      <c r="A181" t="s">
        <v>1335</v>
      </c>
      <c r="B181" t="s">
        <v>1336</v>
      </c>
      <c r="C181" t="b">
        <v>1</v>
      </c>
      <c r="D181" t="s">
        <v>1333</v>
      </c>
      <c r="E181" t="s">
        <v>741</v>
      </c>
      <c r="F181" t="s">
        <v>1334</v>
      </c>
    </row>
    <row r="182" spans="1:6" x14ac:dyDescent="0.35">
      <c r="A182" t="s">
        <v>1337</v>
      </c>
      <c r="B182" t="s">
        <v>1338</v>
      </c>
      <c r="C182" t="b">
        <v>1</v>
      </c>
      <c r="D182" t="s">
        <v>1333</v>
      </c>
      <c r="E182" t="s">
        <v>741</v>
      </c>
      <c r="F182" t="s">
        <v>1334</v>
      </c>
    </row>
    <row r="183" spans="1:6" x14ac:dyDescent="0.35">
      <c r="A183" t="s">
        <v>1339</v>
      </c>
      <c r="B183" t="s">
        <v>828</v>
      </c>
      <c r="C183" t="b">
        <v>0</v>
      </c>
      <c r="E183" t="s">
        <v>942</v>
      </c>
      <c r="F183" t="s">
        <v>1340</v>
      </c>
    </row>
    <row r="184" spans="1:6" x14ac:dyDescent="0.35">
      <c r="A184" t="s">
        <v>1341</v>
      </c>
      <c r="B184" t="s">
        <v>1342</v>
      </c>
      <c r="C184" t="b">
        <v>1</v>
      </c>
      <c r="D184" t="s">
        <v>1339</v>
      </c>
      <c r="E184" t="s">
        <v>942</v>
      </c>
      <c r="F184" t="s">
        <v>1343</v>
      </c>
    </row>
    <row r="185" spans="1:6" x14ac:dyDescent="0.35">
      <c r="A185" t="s">
        <v>1344</v>
      </c>
      <c r="B185" t="s">
        <v>1345</v>
      </c>
      <c r="C185" t="b">
        <v>1</v>
      </c>
      <c r="D185" t="s">
        <v>1339</v>
      </c>
      <c r="E185" t="s">
        <v>942</v>
      </c>
      <c r="F185" t="s">
        <v>1340</v>
      </c>
    </row>
    <row r="186" spans="1:6" x14ac:dyDescent="0.35">
      <c r="A186" t="s">
        <v>1346</v>
      </c>
      <c r="B186" t="s">
        <v>819</v>
      </c>
      <c r="C186" t="b">
        <v>0</v>
      </c>
      <c r="E186" t="s">
        <v>736</v>
      </c>
      <c r="F186" t="s">
        <v>1347</v>
      </c>
    </row>
    <row r="187" spans="1:6" x14ac:dyDescent="0.35">
      <c r="A187" t="s">
        <v>1348</v>
      </c>
      <c r="B187" t="s">
        <v>744</v>
      </c>
      <c r="C187" t="b">
        <v>0</v>
      </c>
      <c r="E187" t="s">
        <v>730</v>
      </c>
      <c r="F187" t="s">
        <v>1349</v>
      </c>
    </row>
    <row r="188" spans="1:6" x14ac:dyDescent="0.35">
      <c r="A188" t="s">
        <v>1350</v>
      </c>
      <c r="B188" t="s">
        <v>803</v>
      </c>
      <c r="C188" t="b">
        <v>0</v>
      </c>
      <c r="E188" t="s">
        <v>739</v>
      </c>
      <c r="F188" t="s">
        <v>1351</v>
      </c>
    </row>
    <row r="189" spans="1:6" x14ac:dyDescent="0.35">
      <c r="A189" t="s">
        <v>1352</v>
      </c>
      <c r="B189" t="s">
        <v>1353</v>
      </c>
      <c r="C189" t="b">
        <v>1</v>
      </c>
      <c r="D189" t="s">
        <v>1350</v>
      </c>
      <c r="E189" t="s">
        <v>739</v>
      </c>
      <c r="F189" t="s">
        <v>1033</v>
      </c>
    </row>
    <row r="190" spans="1:6" x14ac:dyDescent="0.35">
      <c r="A190" t="s">
        <v>1354</v>
      </c>
      <c r="B190" t="s">
        <v>1355</v>
      </c>
      <c r="C190" t="b">
        <v>1</v>
      </c>
      <c r="D190" t="s">
        <v>1350</v>
      </c>
      <c r="E190" t="s">
        <v>739</v>
      </c>
      <c r="F190" t="s">
        <v>1028</v>
      </c>
    </row>
    <row r="191" spans="1:6" x14ac:dyDescent="0.35">
      <c r="A191" t="s">
        <v>1356</v>
      </c>
      <c r="B191" t="s">
        <v>1357</v>
      </c>
      <c r="C191" t="b">
        <v>1</v>
      </c>
      <c r="D191" t="s">
        <v>1350</v>
      </c>
      <c r="E191" t="s">
        <v>739</v>
      </c>
      <c r="F191" t="s">
        <v>1073</v>
      </c>
    </row>
    <row r="192" spans="1:6" x14ac:dyDescent="0.35">
      <c r="A192" t="s">
        <v>1358</v>
      </c>
      <c r="B192" t="s">
        <v>864</v>
      </c>
      <c r="C192" t="b">
        <v>0</v>
      </c>
      <c r="E192" t="s">
        <v>738</v>
      </c>
      <c r="F192" t="s">
        <v>1359</v>
      </c>
    </row>
    <row r="193" spans="1:6" x14ac:dyDescent="0.35">
      <c r="A193" t="s">
        <v>1360</v>
      </c>
      <c r="B193" t="s">
        <v>1361</v>
      </c>
      <c r="C193" t="b">
        <v>1</v>
      </c>
      <c r="D193" t="s">
        <v>1358</v>
      </c>
      <c r="E193" t="s">
        <v>738</v>
      </c>
      <c r="F193" t="s">
        <v>1362</v>
      </c>
    </row>
    <row r="194" spans="1:6" x14ac:dyDescent="0.35">
      <c r="A194" t="s">
        <v>1363</v>
      </c>
      <c r="B194" t="s">
        <v>1364</v>
      </c>
      <c r="C194" t="b">
        <v>1</v>
      </c>
      <c r="D194" t="s">
        <v>1358</v>
      </c>
      <c r="E194" t="s">
        <v>738</v>
      </c>
      <c r="F194" t="s">
        <v>1303</v>
      </c>
    </row>
    <row r="195" spans="1:6" x14ac:dyDescent="0.35">
      <c r="A195" t="s">
        <v>1365</v>
      </c>
      <c r="B195" t="s">
        <v>1366</v>
      </c>
      <c r="C195" t="b">
        <v>1</v>
      </c>
      <c r="D195" t="s">
        <v>1358</v>
      </c>
      <c r="E195" t="s">
        <v>738</v>
      </c>
      <c r="F195" t="s">
        <v>3185</v>
      </c>
    </row>
    <row r="196" spans="1:6" x14ac:dyDescent="0.35">
      <c r="A196" t="s">
        <v>1367</v>
      </c>
      <c r="B196" t="s">
        <v>822</v>
      </c>
      <c r="C196" t="b">
        <v>0</v>
      </c>
      <c r="E196" t="s">
        <v>739</v>
      </c>
      <c r="F196" t="s">
        <v>1033</v>
      </c>
    </row>
    <row r="197" spans="1:6" x14ac:dyDescent="0.35">
      <c r="A197" t="s">
        <v>1368</v>
      </c>
      <c r="B197" t="s">
        <v>1369</v>
      </c>
      <c r="C197" t="b">
        <v>1</v>
      </c>
      <c r="D197" t="s">
        <v>1367</v>
      </c>
      <c r="E197" t="s">
        <v>739</v>
      </c>
      <c r="F197" t="s">
        <v>1033</v>
      </c>
    </row>
    <row r="198" spans="1:6" x14ac:dyDescent="0.35">
      <c r="A198" t="s">
        <v>1370</v>
      </c>
      <c r="B198" t="s">
        <v>1371</v>
      </c>
      <c r="C198" t="b">
        <v>1</v>
      </c>
      <c r="D198" t="s">
        <v>1367</v>
      </c>
      <c r="E198" t="s">
        <v>739</v>
      </c>
      <c r="F198" t="s">
        <v>1033</v>
      </c>
    </row>
    <row r="199" spans="1:6" x14ac:dyDescent="0.35">
      <c r="A199" t="s">
        <v>1372</v>
      </c>
      <c r="B199" t="s">
        <v>804</v>
      </c>
      <c r="C199" t="b">
        <v>0</v>
      </c>
      <c r="E199" t="s">
        <v>741</v>
      </c>
      <c r="F199" t="s">
        <v>1373</v>
      </c>
    </row>
    <row r="200" spans="1:6" x14ac:dyDescent="0.35">
      <c r="A200" t="s">
        <v>1374</v>
      </c>
      <c r="B200" t="s">
        <v>1375</v>
      </c>
      <c r="C200" t="b">
        <v>1</v>
      </c>
      <c r="D200" t="s">
        <v>1372</v>
      </c>
      <c r="E200" t="s">
        <v>741</v>
      </c>
      <c r="F200" t="s">
        <v>1373</v>
      </c>
    </row>
    <row r="201" spans="1:6" x14ac:dyDescent="0.35">
      <c r="A201" t="s">
        <v>1376</v>
      </c>
      <c r="B201" t="s">
        <v>1377</v>
      </c>
      <c r="C201" t="b">
        <v>1</v>
      </c>
      <c r="D201" t="s">
        <v>1372</v>
      </c>
      <c r="E201" t="s">
        <v>741</v>
      </c>
      <c r="F201" t="s">
        <v>1373</v>
      </c>
    </row>
    <row r="202" spans="1:6" x14ac:dyDescent="0.35">
      <c r="A202" t="s">
        <v>1378</v>
      </c>
      <c r="B202" t="s">
        <v>1379</v>
      </c>
      <c r="C202" t="b">
        <v>1</v>
      </c>
      <c r="D202" t="s">
        <v>1372</v>
      </c>
      <c r="E202" t="s">
        <v>741</v>
      </c>
      <c r="F202" t="s">
        <v>1380</v>
      </c>
    </row>
    <row r="203" spans="1:6" x14ac:dyDescent="0.35">
      <c r="A203" t="s">
        <v>1381</v>
      </c>
      <c r="B203" t="s">
        <v>1382</v>
      </c>
      <c r="C203" t="b">
        <v>1</v>
      </c>
      <c r="D203" t="s">
        <v>1372</v>
      </c>
      <c r="E203" t="s">
        <v>741</v>
      </c>
      <c r="F203" t="s">
        <v>1373</v>
      </c>
    </row>
    <row r="204" spans="1:6" x14ac:dyDescent="0.35">
      <c r="A204" t="s">
        <v>1383</v>
      </c>
      <c r="B204" t="s">
        <v>902</v>
      </c>
      <c r="C204" t="b">
        <v>0</v>
      </c>
      <c r="E204" t="s">
        <v>733</v>
      </c>
      <c r="F204" t="s">
        <v>1384</v>
      </c>
    </row>
    <row r="205" spans="1:6" x14ac:dyDescent="0.35">
      <c r="A205" t="s">
        <v>1385</v>
      </c>
      <c r="B205" t="s">
        <v>868</v>
      </c>
      <c r="C205" t="b">
        <v>0</v>
      </c>
      <c r="E205" t="s">
        <v>729</v>
      </c>
      <c r="F205" t="s">
        <v>1186</v>
      </c>
    </row>
    <row r="206" spans="1:6" x14ac:dyDescent="0.35">
      <c r="A206" t="s">
        <v>1386</v>
      </c>
      <c r="B206" t="s">
        <v>1387</v>
      </c>
      <c r="C206" t="b">
        <v>1</v>
      </c>
      <c r="D206" t="s">
        <v>1385</v>
      </c>
      <c r="E206" t="s">
        <v>729</v>
      </c>
    </row>
    <row r="207" spans="1:6" x14ac:dyDescent="0.35">
      <c r="A207" t="s">
        <v>1388</v>
      </c>
      <c r="B207" t="s">
        <v>1389</v>
      </c>
      <c r="C207" t="b">
        <v>1</v>
      </c>
      <c r="D207" t="s">
        <v>1385</v>
      </c>
      <c r="E207" t="s">
        <v>729</v>
      </c>
    </row>
    <row r="208" spans="1:6" x14ac:dyDescent="0.35">
      <c r="A208" t="s">
        <v>1390</v>
      </c>
      <c r="B208" t="s">
        <v>1391</v>
      </c>
      <c r="C208" t="b">
        <v>1</v>
      </c>
      <c r="D208" t="s">
        <v>1385</v>
      </c>
      <c r="E208" t="s">
        <v>729</v>
      </c>
      <c r="F208" t="s">
        <v>1186</v>
      </c>
    </row>
    <row r="209" spans="1:6" x14ac:dyDescent="0.35">
      <c r="A209" t="s">
        <v>1392</v>
      </c>
      <c r="B209" t="s">
        <v>901</v>
      </c>
      <c r="C209" t="b">
        <v>0</v>
      </c>
      <c r="E209" t="s">
        <v>1078</v>
      </c>
      <c r="F209" t="s">
        <v>1393</v>
      </c>
    </row>
    <row r="210" spans="1:6" x14ac:dyDescent="0.35">
      <c r="A210" t="s">
        <v>1394</v>
      </c>
      <c r="B210" t="s">
        <v>1395</v>
      </c>
      <c r="C210" t="b">
        <v>1</v>
      </c>
      <c r="D210" t="s">
        <v>1392</v>
      </c>
      <c r="E210" t="s">
        <v>1078</v>
      </c>
      <c r="F210" t="s">
        <v>1396</v>
      </c>
    </row>
    <row r="211" spans="1:6" x14ac:dyDescent="0.35">
      <c r="A211" t="s">
        <v>1397</v>
      </c>
      <c r="B211" t="s">
        <v>1398</v>
      </c>
      <c r="C211" t="b">
        <v>1</v>
      </c>
      <c r="D211" t="s">
        <v>1392</v>
      </c>
      <c r="E211" t="s">
        <v>1078</v>
      </c>
      <c r="F211" t="s">
        <v>1399</v>
      </c>
    </row>
    <row r="212" spans="1:6" x14ac:dyDescent="0.35">
      <c r="A212" t="s">
        <v>1400</v>
      </c>
      <c r="B212" t="s">
        <v>1401</v>
      </c>
      <c r="C212" t="b">
        <v>1</v>
      </c>
      <c r="D212" t="s">
        <v>1392</v>
      </c>
      <c r="E212" t="s">
        <v>1078</v>
      </c>
      <c r="F212" t="s">
        <v>1399</v>
      </c>
    </row>
    <row r="213" spans="1:6" x14ac:dyDescent="0.35">
      <c r="A213" t="s">
        <v>1402</v>
      </c>
      <c r="B213" t="s">
        <v>1403</v>
      </c>
      <c r="C213" t="b">
        <v>1</v>
      </c>
      <c r="D213" t="s">
        <v>1392</v>
      </c>
      <c r="E213" t="s">
        <v>1078</v>
      </c>
      <c r="F213" t="s">
        <v>1404</v>
      </c>
    </row>
    <row r="214" spans="1:6" x14ac:dyDescent="0.35">
      <c r="A214" t="s">
        <v>1405</v>
      </c>
      <c r="B214" t="s">
        <v>1406</v>
      </c>
      <c r="C214" t="b">
        <v>1</v>
      </c>
      <c r="D214" t="s">
        <v>1392</v>
      </c>
      <c r="E214" t="s">
        <v>1078</v>
      </c>
      <c r="F214" t="s">
        <v>1407</v>
      </c>
    </row>
    <row r="215" spans="1:6" x14ac:dyDescent="0.35">
      <c r="A215" t="s">
        <v>1408</v>
      </c>
      <c r="B215" t="s">
        <v>1409</v>
      </c>
      <c r="C215" t="b">
        <v>1</v>
      </c>
      <c r="D215" t="s">
        <v>1392</v>
      </c>
      <c r="E215" t="s">
        <v>1078</v>
      </c>
      <c r="F215" t="s">
        <v>1113</v>
      </c>
    </row>
    <row r="216" spans="1:6" x14ac:dyDescent="0.35">
      <c r="A216" t="s">
        <v>1410</v>
      </c>
      <c r="B216" t="s">
        <v>1411</v>
      </c>
      <c r="C216" t="b">
        <v>1</v>
      </c>
      <c r="D216" t="s">
        <v>1392</v>
      </c>
      <c r="E216" t="s">
        <v>1078</v>
      </c>
      <c r="F216" t="s">
        <v>1118</v>
      </c>
    </row>
    <row r="217" spans="1:6" x14ac:dyDescent="0.35">
      <c r="A217" t="s">
        <v>1412</v>
      </c>
      <c r="B217" t="s">
        <v>1413</v>
      </c>
      <c r="C217" t="b">
        <v>1</v>
      </c>
      <c r="D217" t="s">
        <v>1392</v>
      </c>
      <c r="E217" t="s">
        <v>1078</v>
      </c>
      <c r="F217" t="s">
        <v>1407</v>
      </c>
    </row>
    <row r="218" spans="1:6" x14ac:dyDescent="0.35">
      <c r="A218" t="s">
        <v>1414</v>
      </c>
      <c r="B218" t="s">
        <v>1415</v>
      </c>
      <c r="C218" t="b">
        <v>1</v>
      </c>
      <c r="D218" t="s">
        <v>1392</v>
      </c>
      <c r="E218" t="s">
        <v>1078</v>
      </c>
      <c r="F218" t="s">
        <v>1065</v>
      </c>
    </row>
    <row r="219" spans="1:6" x14ac:dyDescent="0.35">
      <c r="A219" t="s">
        <v>1416</v>
      </c>
      <c r="B219" t="s">
        <v>1417</v>
      </c>
      <c r="C219" t="b">
        <v>1</v>
      </c>
      <c r="D219" t="s">
        <v>1392</v>
      </c>
      <c r="E219" t="s">
        <v>1078</v>
      </c>
      <c r="F219" t="s">
        <v>1418</v>
      </c>
    </row>
    <row r="220" spans="1:6" x14ac:dyDescent="0.35">
      <c r="A220" t="s">
        <v>1419</v>
      </c>
      <c r="B220" t="s">
        <v>1420</v>
      </c>
      <c r="C220" t="b">
        <v>1</v>
      </c>
      <c r="D220" t="s">
        <v>1392</v>
      </c>
      <c r="E220" t="s">
        <v>1078</v>
      </c>
      <c r="F220" t="s">
        <v>1113</v>
      </c>
    </row>
    <row r="221" spans="1:6" x14ac:dyDescent="0.35">
      <c r="A221" t="s">
        <v>1421</v>
      </c>
      <c r="B221" t="s">
        <v>1422</v>
      </c>
      <c r="C221" t="b">
        <v>1</v>
      </c>
      <c r="D221" t="s">
        <v>1392</v>
      </c>
      <c r="E221" t="s">
        <v>1078</v>
      </c>
      <c r="F221" t="s">
        <v>1118</v>
      </c>
    </row>
    <row r="222" spans="1:6" x14ac:dyDescent="0.35">
      <c r="A222" t="s">
        <v>1423</v>
      </c>
      <c r="B222" t="s">
        <v>1424</v>
      </c>
      <c r="C222" t="b">
        <v>1</v>
      </c>
      <c r="D222" t="s">
        <v>1392</v>
      </c>
      <c r="E222" t="s">
        <v>1078</v>
      </c>
      <c r="F222" t="s">
        <v>1396</v>
      </c>
    </row>
    <row r="223" spans="1:6" x14ac:dyDescent="0.35">
      <c r="A223" t="s">
        <v>1425</v>
      </c>
      <c r="B223" t="s">
        <v>1426</v>
      </c>
      <c r="C223" t="b">
        <v>1</v>
      </c>
      <c r="D223" t="s">
        <v>1392</v>
      </c>
      <c r="E223" t="s">
        <v>1078</v>
      </c>
      <c r="F223" t="s">
        <v>1118</v>
      </c>
    </row>
    <row r="224" spans="1:6" x14ac:dyDescent="0.35">
      <c r="A224" t="s">
        <v>1427</v>
      </c>
      <c r="B224" t="s">
        <v>1428</v>
      </c>
      <c r="C224" t="b">
        <v>1</v>
      </c>
      <c r="D224" t="s">
        <v>1392</v>
      </c>
      <c r="E224" t="s">
        <v>1078</v>
      </c>
      <c r="F224" t="s">
        <v>1118</v>
      </c>
    </row>
    <row r="225" spans="1:6" x14ac:dyDescent="0.35">
      <c r="A225" t="s">
        <v>1429</v>
      </c>
      <c r="B225" t="s">
        <v>1430</v>
      </c>
      <c r="C225" t="b">
        <v>1</v>
      </c>
      <c r="D225" t="s">
        <v>1392</v>
      </c>
      <c r="E225" t="s">
        <v>1078</v>
      </c>
      <c r="F225" t="s">
        <v>1431</v>
      </c>
    </row>
    <row r="226" spans="1:6" x14ac:dyDescent="0.35">
      <c r="A226" t="s">
        <v>1432</v>
      </c>
      <c r="B226" t="s">
        <v>841</v>
      </c>
      <c r="C226" t="b">
        <v>0</v>
      </c>
      <c r="E226" t="s">
        <v>734</v>
      </c>
      <c r="F226" t="s">
        <v>982</v>
      </c>
    </row>
    <row r="227" spans="1:6" x14ac:dyDescent="0.35">
      <c r="A227" t="s">
        <v>1433</v>
      </c>
      <c r="B227" t="s">
        <v>1434</v>
      </c>
      <c r="C227" t="b">
        <v>1</v>
      </c>
      <c r="D227" t="s">
        <v>1432</v>
      </c>
      <c r="E227" t="s">
        <v>734</v>
      </c>
      <c r="F227" t="s">
        <v>982</v>
      </c>
    </row>
    <row r="228" spans="1:6" x14ac:dyDescent="0.35">
      <c r="A228" t="s">
        <v>1435</v>
      </c>
      <c r="B228" t="s">
        <v>762</v>
      </c>
      <c r="C228" t="b">
        <v>0</v>
      </c>
      <c r="E228" t="s">
        <v>740</v>
      </c>
      <c r="F228" t="s">
        <v>1436</v>
      </c>
    </row>
    <row r="229" spans="1:6" x14ac:dyDescent="0.35">
      <c r="A229" t="s">
        <v>1437</v>
      </c>
      <c r="B229" t="s">
        <v>1438</v>
      </c>
      <c r="C229" t="b">
        <v>1</v>
      </c>
      <c r="D229" t="s">
        <v>1435</v>
      </c>
      <c r="E229" t="s">
        <v>740</v>
      </c>
      <c r="F229" t="s">
        <v>1439</v>
      </c>
    </row>
    <row r="230" spans="1:6" x14ac:dyDescent="0.35">
      <c r="A230" t="s">
        <v>1440</v>
      </c>
      <c r="B230" t="s">
        <v>1441</v>
      </c>
      <c r="C230" t="b">
        <v>1</v>
      </c>
      <c r="D230" t="s">
        <v>1435</v>
      </c>
      <c r="E230" t="s">
        <v>740</v>
      </c>
      <c r="F230" t="s">
        <v>1439</v>
      </c>
    </row>
    <row r="231" spans="1:6" x14ac:dyDescent="0.35">
      <c r="A231" t="s">
        <v>1442</v>
      </c>
      <c r="B231" t="s">
        <v>1443</v>
      </c>
      <c r="C231" t="b">
        <v>1</v>
      </c>
      <c r="D231" t="s">
        <v>1435</v>
      </c>
      <c r="E231" t="s">
        <v>740</v>
      </c>
      <c r="F231" t="s">
        <v>1439</v>
      </c>
    </row>
    <row r="232" spans="1:6" x14ac:dyDescent="0.35">
      <c r="A232" t="s">
        <v>1444</v>
      </c>
      <c r="B232" t="s">
        <v>777</v>
      </c>
      <c r="C232" t="b">
        <v>0</v>
      </c>
      <c r="E232" t="s">
        <v>740</v>
      </c>
      <c r="F232" t="s">
        <v>1439</v>
      </c>
    </row>
    <row r="233" spans="1:6" x14ac:dyDescent="0.35">
      <c r="A233" t="s">
        <v>1445</v>
      </c>
      <c r="B233" t="s">
        <v>781</v>
      </c>
      <c r="C233" t="b">
        <v>0</v>
      </c>
      <c r="E233" t="s">
        <v>740</v>
      </c>
      <c r="F233" t="s">
        <v>1439</v>
      </c>
    </row>
    <row r="234" spans="1:6" x14ac:dyDescent="0.35">
      <c r="A234" t="s">
        <v>1446</v>
      </c>
      <c r="B234" t="s">
        <v>1447</v>
      </c>
      <c r="C234" t="b">
        <v>1</v>
      </c>
      <c r="D234" t="s">
        <v>1445</v>
      </c>
      <c r="E234" t="s">
        <v>740</v>
      </c>
      <c r="F234" t="s">
        <v>1439</v>
      </c>
    </row>
    <row r="235" spans="1:6" x14ac:dyDescent="0.35">
      <c r="A235" t="s">
        <v>1448</v>
      </c>
      <c r="B235" t="s">
        <v>789</v>
      </c>
      <c r="C235" t="b">
        <v>0</v>
      </c>
      <c r="E235" t="s">
        <v>740</v>
      </c>
      <c r="F235" t="s">
        <v>1449</v>
      </c>
    </row>
    <row r="236" spans="1:6" x14ac:dyDescent="0.35">
      <c r="A236" t="s">
        <v>1450</v>
      </c>
      <c r="B236" t="s">
        <v>1451</v>
      </c>
      <c r="C236" t="b">
        <v>1</v>
      </c>
      <c r="D236" t="s">
        <v>1448</v>
      </c>
      <c r="E236" t="s">
        <v>740</v>
      </c>
      <c r="F236" t="s">
        <v>1449</v>
      </c>
    </row>
    <row r="237" spans="1:6" x14ac:dyDescent="0.35">
      <c r="A237" t="s">
        <v>1452</v>
      </c>
      <c r="B237" t="s">
        <v>793</v>
      </c>
      <c r="C237" t="b">
        <v>0</v>
      </c>
      <c r="E237" t="s">
        <v>740</v>
      </c>
      <c r="F237" t="s">
        <v>3186</v>
      </c>
    </row>
    <row r="238" spans="1:6" x14ac:dyDescent="0.35">
      <c r="A238" t="s">
        <v>3187</v>
      </c>
      <c r="B238" t="s">
        <v>3188</v>
      </c>
      <c r="C238" t="b">
        <v>1</v>
      </c>
      <c r="D238" t="s">
        <v>1452</v>
      </c>
      <c r="E238" t="s">
        <v>740</v>
      </c>
      <c r="F238" t="s">
        <v>3189</v>
      </c>
    </row>
    <row r="239" spans="1:6" x14ac:dyDescent="0.35">
      <c r="A239" t="s">
        <v>1453</v>
      </c>
      <c r="B239" t="s">
        <v>1454</v>
      </c>
      <c r="C239" t="b">
        <v>1</v>
      </c>
      <c r="D239" t="s">
        <v>1452</v>
      </c>
      <c r="E239" t="s">
        <v>740</v>
      </c>
      <c r="F239" t="s">
        <v>1439</v>
      </c>
    </row>
    <row r="240" spans="1:6" x14ac:dyDescent="0.35">
      <c r="A240" t="s">
        <v>1455</v>
      </c>
      <c r="B240" t="s">
        <v>1456</v>
      </c>
      <c r="C240" t="b">
        <v>1</v>
      </c>
      <c r="D240" t="s">
        <v>1452</v>
      </c>
      <c r="E240" t="s">
        <v>740</v>
      </c>
      <c r="F240" t="s">
        <v>1457</v>
      </c>
    </row>
    <row r="241" spans="1:6" x14ac:dyDescent="0.35">
      <c r="A241" t="s">
        <v>1458</v>
      </c>
      <c r="B241" t="s">
        <v>1459</v>
      </c>
      <c r="C241" t="b">
        <v>1</v>
      </c>
      <c r="D241" t="s">
        <v>1452</v>
      </c>
      <c r="E241" t="s">
        <v>740</v>
      </c>
      <c r="F241" t="s">
        <v>1025</v>
      </c>
    </row>
    <row r="242" spans="1:6" x14ac:dyDescent="0.35">
      <c r="A242" t="s">
        <v>1460</v>
      </c>
      <c r="B242" t="s">
        <v>755</v>
      </c>
      <c r="C242" t="b">
        <v>0</v>
      </c>
      <c r="E242" t="s">
        <v>730</v>
      </c>
      <c r="F242" t="s">
        <v>1461</v>
      </c>
    </row>
    <row r="243" spans="1:6" x14ac:dyDescent="0.35">
      <c r="A243" t="s">
        <v>1462</v>
      </c>
      <c r="B243" t="s">
        <v>811</v>
      </c>
      <c r="C243" t="b">
        <v>0</v>
      </c>
      <c r="E243" t="s">
        <v>731</v>
      </c>
      <c r="F243" t="s">
        <v>1463</v>
      </c>
    </row>
    <row r="244" spans="1:6" x14ac:dyDescent="0.35">
      <c r="A244" t="s">
        <v>1464</v>
      </c>
      <c r="B244" t="s">
        <v>813</v>
      </c>
      <c r="C244" t="b">
        <v>0</v>
      </c>
      <c r="E244" t="s">
        <v>735</v>
      </c>
      <c r="F244" t="s">
        <v>1465</v>
      </c>
    </row>
    <row r="245" spans="1:6" x14ac:dyDescent="0.35">
      <c r="A245" t="s">
        <v>1466</v>
      </c>
      <c r="B245" t="s">
        <v>844</v>
      </c>
      <c r="C245" t="b">
        <v>0</v>
      </c>
      <c r="E245" t="s">
        <v>734</v>
      </c>
      <c r="F245" t="s">
        <v>1463</v>
      </c>
    </row>
    <row r="246" spans="1:6" x14ac:dyDescent="0.35">
      <c r="A246" t="s">
        <v>1467</v>
      </c>
      <c r="B246" t="s">
        <v>911</v>
      </c>
      <c r="C246" t="b">
        <v>0</v>
      </c>
      <c r="E246" t="s">
        <v>733</v>
      </c>
      <c r="F246" t="s">
        <v>1468</v>
      </c>
    </row>
    <row r="247" spans="1:6" x14ac:dyDescent="0.35">
      <c r="A247" t="s">
        <v>1469</v>
      </c>
      <c r="B247" t="s">
        <v>750</v>
      </c>
      <c r="C247" t="b">
        <v>0</v>
      </c>
      <c r="E247" t="s">
        <v>737</v>
      </c>
      <c r="F247" t="s">
        <v>1461</v>
      </c>
    </row>
    <row r="248" spans="1:6" x14ac:dyDescent="0.35">
      <c r="A248" t="s">
        <v>1470</v>
      </c>
      <c r="B248" t="s">
        <v>760</v>
      </c>
      <c r="C248" t="b">
        <v>0</v>
      </c>
      <c r="E248" t="s">
        <v>1471</v>
      </c>
      <c r="F248" t="s">
        <v>1472</v>
      </c>
    </row>
    <row r="249" spans="1:6" x14ac:dyDescent="0.35">
      <c r="A249" t="s">
        <v>1473</v>
      </c>
      <c r="B249" t="s">
        <v>832</v>
      </c>
      <c r="C249" t="b">
        <v>0</v>
      </c>
      <c r="E249" t="s">
        <v>739</v>
      </c>
      <c r="F249" t="s">
        <v>1073</v>
      </c>
    </row>
    <row r="250" spans="1:6" x14ac:dyDescent="0.35">
      <c r="A250" t="s">
        <v>1474</v>
      </c>
      <c r="B250" t="s">
        <v>825</v>
      </c>
      <c r="C250" t="b">
        <v>0</v>
      </c>
      <c r="E250" t="s">
        <v>736</v>
      </c>
      <c r="F250" t="s">
        <v>1055</v>
      </c>
    </row>
    <row r="251" spans="1:6" x14ac:dyDescent="0.35">
      <c r="A251" t="s">
        <v>1475</v>
      </c>
      <c r="B251" t="s">
        <v>850</v>
      </c>
      <c r="C251" t="b">
        <v>0</v>
      </c>
      <c r="E251" t="s">
        <v>734</v>
      </c>
      <c r="F251" t="s">
        <v>1476</v>
      </c>
    </row>
    <row r="252" spans="1:6" x14ac:dyDescent="0.35">
      <c r="A252" t="s">
        <v>1477</v>
      </c>
      <c r="B252" t="s">
        <v>1478</v>
      </c>
      <c r="C252" t="b">
        <v>1</v>
      </c>
      <c r="D252" t="s">
        <v>1475</v>
      </c>
      <c r="E252" t="s">
        <v>734</v>
      </c>
      <c r="F252" t="s">
        <v>1479</v>
      </c>
    </row>
    <row r="253" spans="1:6" x14ac:dyDescent="0.35">
      <c r="A253" t="s">
        <v>1480</v>
      </c>
      <c r="B253" t="s">
        <v>1481</v>
      </c>
      <c r="C253" t="b">
        <v>1</v>
      </c>
      <c r="D253" t="s">
        <v>1475</v>
      </c>
      <c r="E253" t="s">
        <v>734</v>
      </c>
      <c r="F253" t="s">
        <v>1476</v>
      </c>
    </row>
    <row r="254" spans="1:6" x14ac:dyDescent="0.35">
      <c r="A254" t="s">
        <v>3190</v>
      </c>
      <c r="B254" t="s">
        <v>3191</v>
      </c>
      <c r="C254" t="b">
        <v>0</v>
      </c>
      <c r="E254" t="s">
        <v>741</v>
      </c>
      <c r="F254" t="s">
        <v>1816</v>
      </c>
    </row>
    <row r="255" spans="1:6" x14ac:dyDescent="0.35">
      <c r="A255" t="s">
        <v>1482</v>
      </c>
      <c r="B255" t="s">
        <v>827</v>
      </c>
      <c r="C255" t="b">
        <v>0</v>
      </c>
      <c r="E255" t="s">
        <v>741</v>
      </c>
      <c r="F255" t="s">
        <v>1483</v>
      </c>
    </row>
    <row r="256" spans="1:6" x14ac:dyDescent="0.35">
      <c r="A256" t="s">
        <v>1484</v>
      </c>
      <c r="B256" t="s">
        <v>818</v>
      </c>
      <c r="C256" t="b">
        <v>0</v>
      </c>
      <c r="E256" t="s">
        <v>735</v>
      </c>
      <c r="F256" t="s">
        <v>1485</v>
      </c>
    </row>
    <row r="257" spans="1:6" x14ac:dyDescent="0.35">
      <c r="A257" t="s">
        <v>1486</v>
      </c>
      <c r="B257" t="s">
        <v>824</v>
      </c>
      <c r="C257" t="b">
        <v>0</v>
      </c>
      <c r="E257" t="s">
        <v>735</v>
      </c>
      <c r="F257" t="s">
        <v>1487</v>
      </c>
    </row>
    <row r="258" spans="1:6" x14ac:dyDescent="0.35">
      <c r="A258" t="s">
        <v>1488</v>
      </c>
      <c r="B258" t="s">
        <v>1489</v>
      </c>
      <c r="C258" t="b">
        <v>1</v>
      </c>
      <c r="D258" t="s">
        <v>1486</v>
      </c>
      <c r="E258" t="s">
        <v>735</v>
      </c>
      <c r="F258" t="s">
        <v>1490</v>
      </c>
    </row>
    <row r="259" spans="1:6" x14ac:dyDescent="0.35">
      <c r="A259" t="s">
        <v>1491</v>
      </c>
      <c r="B259" t="s">
        <v>1492</v>
      </c>
      <c r="C259" t="b">
        <v>1</v>
      </c>
      <c r="D259" t="s">
        <v>1486</v>
      </c>
      <c r="E259" t="s">
        <v>735</v>
      </c>
      <c r="F259" t="s">
        <v>1493</v>
      </c>
    </row>
    <row r="260" spans="1:6" x14ac:dyDescent="0.35">
      <c r="A260" t="s">
        <v>1494</v>
      </c>
      <c r="B260" t="s">
        <v>764</v>
      </c>
      <c r="C260" t="b">
        <v>0</v>
      </c>
      <c r="E260" t="s">
        <v>728</v>
      </c>
      <c r="F260" t="s">
        <v>1014</v>
      </c>
    </row>
    <row r="261" spans="1:6" x14ac:dyDescent="0.35">
      <c r="A261" t="s">
        <v>1495</v>
      </c>
      <c r="B261" t="s">
        <v>1496</v>
      </c>
      <c r="C261" t="b">
        <v>1</v>
      </c>
      <c r="D261" t="s">
        <v>1494</v>
      </c>
      <c r="E261" t="s">
        <v>728</v>
      </c>
      <c r="F261" t="s">
        <v>1014</v>
      </c>
    </row>
    <row r="262" spans="1:6" x14ac:dyDescent="0.35">
      <c r="A262" t="s">
        <v>1497</v>
      </c>
      <c r="B262" t="s">
        <v>1498</v>
      </c>
      <c r="C262" t="b">
        <v>1</v>
      </c>
      <c r="D262" t="s">
        <v>1494</v>
      </c>
      <c r="E262" t="s">
        <v>728</v>
      </c>
    </row>
    <row r="263" spans="1:6" x14ac:dyDescent="0.35">
      <c r="A263" t="s">
        <v>1499</v>
      </c>
      <c r="B263" t="s">
        <v>1500</v>
      </c>
      <c r="C263" t="b">
        <v>1</v>
      </c>
      <c r="D263" t="s">
        <v>1494</v>
      </c>
      <c r="E263" t="s">
        <v>728</v>
      </c>
      <c r="F263" t="s">
        <v>1014</v>
      </c>
    </row>
    <row r="264" spans="1:6" x14ac:dyDescent="0.35">
      <c r="A264" t="s">
        <v>1501</v>
      </c>
      <c r="B264" t="s">
        <v>1502</v>
      </c>
      <c r="C264" t="b">
        <v>1</v>
      </c>
      <c r="D264" t="s">
        <v>1494</v>
      </c>
      <c r="E264" t="s">
        <v>728</v>
      </c>
      <c r="F264" t="s">
        <v>1014</v>
      </c>
    </row>
    <row r="265" spans="1:6" x14ac:dyDescent="0.35">
      <c r="A265" t="s">
        <v>1503</v>
      </c>
      <c r="B265" t="s">
        <v>783</v>
      </c>
      <c r="C265" t="b">
        <v>0</v>
      </c>
      <c r="E265" t="s">
        <v>728</v>
      </c>
      <c r="F265" t="s">
        <v>1033</v>
      </c>
    </row>
    <row r="266" spans="1:6" x14ac:dyDescent="0.35">
      <c r="A266" t="s">
        <v>1504</v>
      </c>
      <c r="B266" t="s">
        <v>1505</v>
      </c>
      <c r="C266" t="b">
        <v>1</v>
      </c>
      <c r="D266" t="s">
        <v>1503</v>
      </c>
      <c r="E266" t="s">
        <v>728</v>
      </c>
    </row>
    <row r="267" spans="1:6" x14ac:dyDescent="0.35">
      <c r="A267" t="s">
        <v>1506</v>
      </c>
      <c r="B267" t="s">
        <v>1507</v>
      </c>
      <c r="C267" t="b">
        <v>1</v>
      </c>
      <c r="D267" t="s">
        <v>1503</v>
      </c>
      <c r="E267" t="s">
        <v>728</v>
      </c>
      <c r="F267" t="s">
        <v>1033</v>
      </c>
    </row>
    <row r="268" spans="1:6" x14ac:dyDescent="0.35">
      <c r="A268" t="s">
        <v>1508</v>
      </c>
      <c r="B268" t="s">
        <v>1509</v>
      </c>
      <c r="C268" t="b">
        <v>1</v>
      </c>
      <c r="D268" t="s">
        <v>1503</v>
      </c>
      <c r="E268" t="s">
        <v>728</v>
      </c>
    </row>
    <row r="269" spans="1:6" x14ac:dyDescent="0.35">
      <c r="A269" t="s">
        <v>1510</v>
      </c>
      <c r="B269" t="s">
        <v>798</v>
      </c>
      <c r="C269" t="b">
        <v>0</v>
      </c>
      <c r="E269" t="s">
        <v>728</v>
      </c>
    </row>
    <row r="270" spans="1:6" x14ac:dyDescent="0.35">
      <c r="A270" t="s">
        <v>1511</v>
      </c>
      <c r="B270" t="s">
        <v>1512</v>
      </c>
      <c r="C270" t="b">
        <v>1</v>
      </c>
      <c r="D270" t="s">
        <v>1510</v>
      </c>
      <c r="E270" t="s">
        <v>728</v>
      </c>
    </row>
    <row r="271" spans="1:6" x14ac:dyDescent="0.35">
      <c r="A271" t="s">
        <v>1513</v>
      </c>
      <c r="B271" t="s">
        <v>1514</v>
      </c>
      <c r="C271" t="b">
        <v>1</v>
      </c>
      <c r="D271" t="s">
        <v>1510</v>
      </c>
      <c r="E271" t="s">
        <v>728</v>
      </c>
    </row>
    <row r="272" spans="1:6" x14ac:dyDescent="0.35">
      <c r="A272" t="s">
        <v>1515</v>
      </c>
      <c r="B272" t="s">
        <v>1516</v>
      </c>
      <c r="C272" t="b">
        <v>1</v>
      </c>
      <c r="D272" t="s">
        <v>1510</v>
      </c>
      <c r="E272" t="s">
        <v>728</v>
      </c>
    </row>
    <row r="273" spans="1:6" x14ac:dyDescent="0.35">
      <c r="A273" t="s">
        <v>1517</v>
      </c>
      <c r="B273" t="s">
        <v>1518</v>
      </c>
      <c r="C273" t="b">
        <v>1</v>
      </c>
      <c r="D273" t="s">
        <v>1510</v>
      </c>
      <c r="E273" t="s">
        <v>728</v>
      </c>
    </row>
    <row r="274" spans="1:6" x14ac:dyDescent="0.35">
      <c r="A274" t="s">
        <v>1519</v>
      </c>
      <c r="B274" t="s">
        <v>1520</v>
      </c>
      <c r="C274" t="b">
        <v>1</v>
      </c>
      <c r="D274" t="s">
        <v>1510</v>
      </c>
      <c r="E274" t="s">
        <v>728</v>
      </c>
    </row>
    <row r="275" spans="1:6" x14ac:dyDescent="0.35">
      <c r="A275" t="s">
        <v>1521</v>
      </c>
      <c r="B275" t="s">
        <v>1522</v>
      </c>
      <c r="C275" t="b">
        <v>1</v>
      </c>
      <c r="D275" t="s">
        <v>1510</v>
      </c>
      <c r="E275" t="s">
        <v>728</v>
      </c>
    </row>
    <row r="276" spans="1:6" x14ac:dyDescent="0.35">
      <c r="A276" t="s">
        <v>1523</v>
      </c>
      <c r="B276" t="s">
        <v>834</v>
      </c>
      <c r="C276" t="b">
        <v>0</v>
      </c>
      <c r="E276" t="s">
        <v>728</v>
      </c>
    </row>
    <row r="277" spans="1:6" x14ac:dyDescent="0.35">
      <c r="A277" t="s">
        <v>1524</v>
      </c>
      <c r="B277" t="s">
        <v>1525</v>
      </c>
      <c r="C277" t="b">
        <v>1</v>
      </c>
      <c r="D277" t="s">
        <v>1523</v>
      </c>
      <c r="E277" t="s">
        <v>728</v>
      </c>
    </row>
    <row r="278" spans="1:6" x14ac:dyDescent="0.35">
      <c r="A278" t="s">
        <v>1526</v>
      </c>
      <c r="B278" t="s">
        <v>1527</v>
      </c>
      <c r="C278" t="b">
        <v>1</v>
      </c>
      <c r="D278" t="s">
        <v>1523</v>
      </c>
      <c r="E278" t="s">
        <v>728</v>
      </c>
    </row>
    <row r="279" spans="1:6" x14ac:dyDescent="0.35">
      <c r="A279" t="s">
        <v>1528</v>
      </c>
      <c r="B279" t="s">
        <v>1529</v>
      </c>
      <c r="C279" t="b">
        <v>1</v>
      </c>
      <c r="D279" t="s">
        <v>1523</v>
      </c>
      <c r="E279" t="s">
        <v>728</v>
      </c>
    </row>
    <row r="280" spans="1:6" x14ac:dyDescent="0.35">
      <c r="A280" t="s">
        <v>1530</v>
      </c>
      <c r="B280" t="s">
        <v>1531</v>
      </c>
      <c r="C280" t="b">
        <v>1</v>
      </c>
      <c r="D280" t="s">
        <v>1523</v>
      </c>
      <c r="E280" t="s">
        <v>728</v>
      </c>
    </row>
    <row r="281" spans="1:6" x14ac:dyDescent="0.35">
      <c r="A281" t="s">
        <v>1532</v>
      </c>
      <c r="B281" t="s">
        <v>829</v>
      </c>
      <c r="C281" t="b">
        <v>0</v>
      </c>
      <c r="E281" t="s">
        <v>736</v>
      </c>
      <c r="F281" t="s">
        <v>1533</v>
      </c>
    </row>
    <row r="282" spans="1:6" x14ac:dyDescent="0.35">
      <c r="A282" t="s">
        <v>1534</v>
      </c>
      <c r="B282" t="s">
        <v>765</v>
      </c>
      <c r="C282" t="b">
        <v>0</v>
      </c>
      <c r="E282" t="s">
        <v>730</v>
      </c>
      <c r="F282" t="s">
        <v>1535</v>
      </c>
    </row>
    <row r="283" spans="1:6" x14ac:dyDescent="0.35">
      <c r="A283" t="s">
        <v>1536</v>
      </c>
      <c r="B283" t="s">
        <v>862</v>
      </c>
      <c r="C283" t="b">
        <v>0</v>
      </c>
      <c r="E283" t="s">
        <v>734</v>
      </c>
      <c r="F283" t="s">
        <v>1537</v>
      </c>
    </row>
    <row r="284" spans="1:6" x14ac:dyDescent="0.35">
      <c r="A284" t="s">
        <v>1538</v>
      </c>
      <c r="B284" t="s">
        <v>1539</v>
      </c>
      <c r="C284" t="b">
        <v>1</v>
      </c>
      <c r="D284" t="s">
        <v>1536</v>
      </c>
      <c r="E284" t="s">
        <v>734</v>
      </c>
      <c r="F284" t="s">
        <v>1540</v>
      </c>
    </row>
    <row r="285" spans="1:6" x14ac:dyDescent="0.35">
      <c r="A285" t="s">
        <v>1541</v>
      </c>
      <c r="B285" t="s">
        <v>1542</v>
      </c>
      <c r="C285" t="b">
        <v>1</v>
      </c>
      <c r="D285" t="s">
        <v>1536</v>
      </c>
      <c r="E285" t="s">
        <v>734</v>
      </c>
      <c r="F285" t="s">
        <v>1543</v>
      </c>
    </row>
    <row r="286" spans="1:6" x14ac:dyDescent="0.35">
      <c r="A286" t="s">
        <v>1544</v>
      </c>
      <c r="B286" t="s">
        <v>1545</v>
      </c>
      <c r="C286" t="b">
        <v>1</v>
      </c>
      <c r="D286" t="s">
        <v>1536</v>
      </c>
      <c r="E286" t="s">
        <v>734</v>
      </c>
      <c r="F286" t="s">
        <v>1546</v>
      </c>
    </row>
    <row r="287" spans="1:6" x14ac:dyDescent="0.35">
      <c r="A287" t="s">
        <v>1547</v>
      </c>
      <c r="B287" t="s">
        <v>1548</v>
      </c>
      <c r="C287" t="b">
        <v>1</v>
      </c>
      <c r="D287" t="s">
        <v>1536</v>
      </c>
      <c r="E287" t="s">
        <v>734</v>
      </c>
      <c r="F287" t="s">
        <v>1549</v>
      </c>
    </row>
    <row r="288" spans="1:6" x14ac:dyDescent="0.35">
      <c r="A288" t="s">
        <v>1550</v>
      </c>
      <c r="B288" t="s">
        <v>1551</v>
      </c>
      <c r="C288" t="b">
        <v>1</v>
      </c>
      <c r="D288" t="s">
        <v>1536</v>
      </c>
      <c r="E288" t="s">
        <v>734</v>
      </c>
      <c r="F288" t="s">
        <v>1552</v>
      </c>
    </row>
    <row r="289" spans="1:6" x14ac:dyDescent="0.35">
      <c r="A289" t="s">
        <v>3192</v>
      </c>
      <c r="B289" t="s">
        <v>3193</v>
      </c>
      <c r="C289" t="b">
        <v>1</v>
      </c>
      <c r="D289" t="s">
        <v>1536</v>
      </c>
      <c r="E289" t="s">
        <v>734</v>
      </c>
      <c r="F289" t="s">
        <v>982</v>
      </c>
    </row>
    <row r="290" spans="1:6" x14ac:dyDescent="0.35">
      <c r="A290" t="s">
        <v>1553</v>
      </c>
      <c r="B290" t="s">
        <v>1554</v>
      </c>
      <c r="C290" t="b">
        <v>1</v>
      </c>
      <c r="D290" t="s">
        <v>1536</v>
      </c>
      <c r="E290" t="s">
        <v>734</v>
      </c>
      <c r="F290" t="s">
        <v>1555</v>
      </c>
    </row>
    <row r="291" spans="1:6" x14ac:dyDescent="0.35">
      <c r="A291" t="s">
        <v>1556</v>
      </c>
      <c r="B291" t="s">
        <v>1557</v>
      </c>
      <c r="C291" t="b">
        <v>1</v>
      </c>
      <c r="D291" t="s">
        <v>1536</v>
      </c>
      <c r="E291" t="s">
        <v>734</v>
      </c>
      <c r="F291" t="s">
        <v>1558</v>
      </c>
    </row>
    <row r="292" spans="1:6" x14ac:dyDescent="0.35">
      <c r="A292" t="s">
        <v>1559</v>
      </c>
      <c r="B292" t="s">
        <v>1560</v>
      </c>
      <c r="C292" t="b">
        <v>1</v>
      </c>
      <c r="D292" t="s">
        <v>1536</v>
      </c>
      <c r="E292" t="s">
        <v>734</v>
      </c>
      <c r="F292" t="s">
        <v>1546</v>
      </c>
    </row>
    <row r="293" spans="1:6" x14ac:dyDescent="0.35">
      <c r="A293" t="s">
        <v>1561</v>
      </c>
      <c r="B293" t="s">
        <v>1562</v>
      </c>
      <c r="C293" t="b">
        <v>1</v>
      </c>
      <c r="D293" t="s">
        <v>1536</v>
      </c>
      <c r="E293" t="s">
        <v>734</v>
      </c>
      <c r="F293" t="s">
        <v>1563</v>
      </c>
    </row>
    <row r="294" spans="1:6" x14ac:dyDescent="0.35">
      <c r="A294" t="s">
        <v>1564</v>
      </c>
      <c r="B294" t="s">
        <v>1565</v>
      </c>
      <c r="C294" t="b">
        <v>1</v>
      </c>
      <c r="D294" t="s">
        <v>1536</v>
      </c>
      <c r="E294" t="s">
        <v>734</v>
      </c>
      <c r="F294" t="s">
        <v>1566</v>
      </c>
    </row>
    <row r="295" spans="1:6" x14ac:dyDescent="0.35">
      <c r="A295" t="s">
        <v>1567</v>
      </c>
      <c r="B295" t="s">
        <v>894</v>
      </c>
      <c r="C295" t="b">
        <v>0</v>
      </c>
      <c r="E295" t="s">
        <v>1568</v>
      </c>
      <c r="F295" t="s">
        <v>1569</v>
      </c>
    </row>
    <row r="296" spans="1:6" x14ac:dyDescent="0.35">
      <c r="A296" t="s">
        <v>1570</v>
      </c>
      <c r="B296" t="s">
        <v>1571</v>
      </c>
      <c r="C296" t="b">
        <v>1</v>
      </c>
      <c r="D296" t="s">
        <v>1567</v>
      </c>
      <c r="E296" t="s">
        <v>1568</v>
      </c>
      <c r="F296" t="s">
        <v>1113</v>
      </c>
    </row>
    <row r="297" spans="1:6" x14ac:dyDescent="0.35">
      <c r="A297" t="s">
        <v>1572</v>
      </c>
      <c r="B297" t="s">
        <v>1573</v>
      </c>
      <c r="C297" t="b">
        <v>1</v>
      </c>
      <c r="D297" t="s">
        <v>1567</v>
      </c>
      <c r="E297" t="s">
        <v>1568</v>
      </c>
      <c r="F297" t="s">
        <v>1574</v>
      </c>
    </row>
    <row r="298" spans="1:6" x14ac:dyDescent="0.35">
      <c r="A298" t="s">
        <v>1575</v>
      </c>
      <c r="B298" t="s">
        <v>1576</v>
      </c>
      <c r="C298" t="b">
        <v>1</v>
      </c>
      <c r="D298" t="s">
        <v>1567</v>
      </c>
      <c r="E298" t="s">
        <v>1568</v>
      </c>
      <c r="F298" t="s">
        <v>1577</v>
      </c>
    </row>
    <row r="299" spans="1:6" x14ac:dyDescent="0.35">
      <c r="A299" t="s">
        <v>1578</v>
      </c>
      <c r="B299" t="s">
        <v>1579</v>
      </c>
      <c r="C299" t="b">
        <v>1</v>
      </c>
      <c r="D299" t="s">
        <v>1567</v>
      </c>
      <c r="E299" t="s">
        <v>1568</v>
      </c>
      <c r="F299" t="s">
        <v>1574</v>
      </c>
    </row>
    <row r="300" spans="1:6" x14ac:dyDescent="0.35">
      <c r="A300" t="s">
        <v>1580</v>
      </c>
      <c r="B300" t="s">
        <v>1581</v>
      </c>
      <c r="C300" t="b">
        <v>1</v>
      </c>
      <c r="D300" t="s">
        <v>1567</v>
      </c>
      <c r="E300" t="s">
        <v>1568</v>
      </c>
      <c r="F300" t="s">
        <v>1582</v>
      </c>
    </row>
    <row r="301" spans="1:6" x14ac:dyDescent="0.35">
      <c r="A301" t="s">
        <v>1583</v>
      </c>
      <c r="B301" t="s">
        <v>1584</v>
      </c>
      <c r="C301" t="b">
        <v>1</v>
      </c>
      <c r="D301" t="s">
        <v>1567</v>
      </c>
      <c r="E301" t="s">
        <v>1568</v>
      </c>
      <c r="F301" t="s">
        <v>1585</v>
      </c>
    </row>
    <row r="302" spans="1:6" x14ac:dyDescent="0.35">
      <c r="A302" t="s">
        <v>1586</v>
      </c>
      <c r="B302" t="s">
        <v>1587</v>
      </c>
      <c r="C302" t="b">
        <v>1</v>
      </c>
      <c r="D302" t="s">
        <v>1567</v>
      </c>
      <c r="E302" t="s">
        <v>1568</v>
      </c>
      <c r="F302" t="s">
        <v>1588</v>
      </c>
    </row>
    <row r="303" spans="1:6" x14ac:dyDescent="0.35">
      <c r="A303" t="s">
        <v>1589</v>
      </c>
      <c r="B303" t="s">
        <v>1590</v>
      </c>
      <c r="C303" t="b">
        <v>1</v>
      </c>
      <c r="D303" t="s">
        <v>1567</v>
      </c>
      <c r="E303" t="s">
        <v>1568</v>
      </c>
      <c r="F303" t="s">
        <v>1591</v>
      </c>
    </row>
    <row r="304" spans="1:6" x14ac:dyDescent="0.35">
      <c r="A304" t="s">
        <v>1592</v>
      </c>
      <c r="B304" t="s">
        <v>1593</v>
      </c>
      <c r="C304" t="b">
        <v>1</v>
      </c>
      <c r="D304" t="s">
        <v>1567</v>
      </c>
      <c r="E304" t="s">
        <v>1568</v>
      </c>
      <c r="F304" t="s">
        <v>1094</v>
      </c>
    </row>
    <row r="305" spans="1:6" x14ac:dyDescent="0.35">
      <c r="A305" t="s">
        <v>1594</v>
      </c>
      <c r="B305" t="s">
        <v>1595</v>
      </c>
      <c r="C305" t="b">
        <v>1</v>
      </c>
      <c r="D305" t="s">
        <v>1567</v>
      </c>
      <c r="E305" t="s">
        <v>1568</v>
      </c>
      <c r="F305" t="s">
        <v>1094</v>
      </c>
    </row>
    <row r="306" spans="1:6" x14ac:dyDescent="0.35">
      <c r="A306" t="s">
        <v>1596</v>
      </c>
      <c r="B306" t="s">
        <v>1597</v>
      </c>
      <c r="C306" t="b">
        <v>1</v>
      </c>
      <c r="D306" t="s">
        <v>1567</v>
      </c>
      <c r="E306" t="s">
        <v>1568</v>
      </c>
      <c r="F306" t="s">
        <v>1598</v>
      </c>
    </row>
    <row r="307" spans="1:6" x14ac:dyDescent="0.35">
      <c r="A307" t="s">
        <v>1599</v>
      </c>
      <c r="B307" t="s">
        <v>1600</v>
      </c>
      <c r="C307" t="b">
        <v>1</v>
      </c>
      <c r="D307" t="s">
        <v>1567</v>
      </c>
      <c r="E307" t="s">
        <v>1568</v>
      </c>
      <c r="F307" t="s">
        <v>1601</v>
      </c>
    </row>
    <row r="308" spans="1:6" x14ac:dyDescent="0.35">
      <c r="A308" t="s">
        <v>1602</v>
      </c>
      <c r="B308" t="s">
        <v>909</v>
      </c>
      <c r="C308" t="b">
        <v>0</v>
      </c>
      <c r="E308" t="s">
        <v>734</v>
      </c>
      <c r="F308" t="s">
        <v>3194</v>
      </c>
    </row>
    <row r="309" spans="1:6" x14ac:dyDescent="0.35">
      <c r="A309" t="s">
        <v>1605</v>
      </c>
      <c r="B309" t="s">
        <v>1606</v>
      </c>
      <c r="C309" t="b">
        <v>1</v>
      </c>
      <c r="D309" t="s">
        <v>1602</v>
      </c>
      <c r="E309" t="s">
        <v>734</v>
      </c>
      <c r="F309" t="s">
        <v>3195</v>
      </c>
    </row>
    <row r="310" spans="1:6" x14ac:dyDescent="0.35">
      <c r="A310" t="s">
        <v>1607</v>
      </c>
      <c r="B310" t="s">
        <v>1608</v>
      </c>
      <c r="C310" t="b">
        <v>1</v>
      </c>
      <c r="D310" t="s">
        <v>1602</v>
      </c>
      <c r="E310" t="s">
        <v>734</v>
      </c>
      <c r="F310" t="s">
        <v>1609</v>
      </c>
    </row>
    <row r="311" spans="1:6" x14ac:dyDescent="0.35">
      <c r="A311" t="s">
        <v>1603</v>
      </c>
      <c r="B311" t="s">
        <v>3196</v>
      </c>
      <c r="C311" t="b">
        <v>1</v>
      </c>
      <c r="D311" t="s">
        <v>1602</v>
      </c>
      <c r="E311" t="s">
        <v>734</v>
      </c>
      <c r="F311" t="s">
        <v>1604</v>
      </c>
    </row>
    <row r="312" spans="1:6" x14ac:dyDescent="0.35">
      <c r="A312" t="s">
        <v>3197</v>
      </c>
      <c r="B312" t="s">
        <v>3198</v>
      </c>
      <c r="C312" t="b">
        <v>1</v>
      </c>
      <c r="D312" t="s">
        <v>1602</v>
      </c>
      <c r="E312" t="s">
        <v>734</v>
      </c>
      <c r="F312" t="s">
        <v>3199</v>
      </c>
    </row>
    <row r="313" spans="1:6" x14ac:dyDescent="0.35">
      <c r="A313" t="s">
        <v>1610</v>
      </c>
      <c r="B313" t="s">
        <v>1611</v>
      </c>
      <c r="C313" t="b">
        <v>1</v>
      </c>
      <c r="D313" t="s">
        <v>1602</v>
      </c>
      <c r="E313" t="s">
        <v>734</v>
      </c>
      <c r="F313" t="s">
        <v>1612</v>
      </c>
    </row>
    <row r="314" spans="1:6" x14ac:dyDescent="0.35">
      <c r="A314" t="s">
        <v>1613</v>
      </c>
      <c r="B314" t="s">
        <v>1614</v>
      </c>
      <c r="C314" t="b">
        <v>1</v>
      </c>
      <c r="D314" t="s">
        <v>1602</v>
      </c>
      <c r="E314" t="s">
        <v>734</v>
      </c>
      <c r="F314" t="s">
        <v>3200</v>
      </c>
    </row>
    <row r="315" spans="1:6" x14ac:dyDescent="0.35">
      <c r="A315" t="s">
        <v>1615</v>
      </c>
      <c r="B315" t="s">
        <v>1616</v>
      </c>
      <c r="C315" t="b">
        <v>1</v>
      </c>
      <c r="D315" t="s">
        <v>1602</v>
      </c>
      <c r="E315" t="s">
        <v>734</v>
      </c>
      <c r="F315" t="s">
        <v>1617</v>
      </c>
    </row>
    <row r="316" spans="1:6" x14ac:dyDescent="0.35">
      <c r="A316" t="s">
        <v>1618</v>
      </c>
      <c r="B316" t="s">
        <v>1619</v>
      </c>
      <c r="C316" t="b">
        <v>1</v>
      </c>
      <c r="D316" t="s">
        <v>1602</v>
      </c>
      <c r="E316" t="s">
        <v>734</v>
      </c>
      <c r="F316" t="s">
        <v>1620</v>
      </c>
    </row>
    <row r="317" spans="1:6" x14ac:dyDescent="0.35">
      <c r="A317" t="s">
        <v>1621</v>
      </c>
      <c r="B317" t="s">
        <v>1622</v>
      </c>
      <c r="C317" t="b">
        <v>1</v>
      </c>
      <c r="D317" t="s">
        <v>1602</v>
      </c>
      <c r="E317" t="s">
        <v>734</v>
      </c>
      <c r="F317" t="s">
        <v>1623</v>
      </c>
    </row>
    <row r="318" spans="1:6" x14ac:dyDescent="0.35">
      <c r="A318" t="s">
        <v>1624</v>
      </c>
      <c r="B318" t="s">
        <v>1625</v>
      </c>
      <c r="C318" t="b">
        <v>1</v>
      </c>
      <c r="D318" t="s">
        <v>1602</v>
      </c>
      <c r="E318" t="s">
        <v>734</v>
      </c>
      <c r="F318" t="s">
        <v>1082</v>
      </c>
    </row>
    <row r="319" spans="1:6" x14ac:dyDescent="0.35">
      <c r="A319" t="s">
        <v>1626</v>
      </c>
      <c r="B319" t="s">
        <v>1627</v>
      </c>
      <c r="C319" t="b">
        <v>1</v>
      </c>
      <c r="D319" t="s">
        <v>1602</v>
      </c>
      <c r="E319" t="s">
        <v>734</v>
      </c>
      <c r="F319" t="s">
        <v>1628</v>
      </c>
    </row>
    <row r="320" spans="1:6" x14ac:dyDescent="0.35">
      <c r="A320" t="s">
        <v>3201</v>
      </c>
      <c r="B320" t="s">
        <v>3202</v>
      </c>
      <c r="C320" t="b">
        <v>0</v>
      </c>
      <c r="E320" t="s">
        <v>734</v>
      </c>
      <c r="F320" t="s">
        <v>1816</v>
      </c>
    </row>
    <row r="321" spans="1:6" x14ac:dyDescent="0.35">
      <c r="A321" t="s">
        <v>1629</v>
      </c>
      <c r="B321" t="s">
        <v>914</v>
      </c>
      <c r="C321" t="b">
        <v>0</v>
      </c>
      <c r="E321" t="s">
        <v>732</v>
      </c>
      <c r="F321" t="s">
        <v>1630</v>
      </c>
    </row>
    <row r="322" spans="1:6" x14ac:dyDescent="0.35">
      <c r="A322" t="s">
        <v>1631</v>
      </c>
      <c r="B322" t="s">
        <v>912</v>
      </c>
      <c r="C322" t="b">
        <v>0</v>
      </c>
      <c r="E322" t="s">
        <v>734</v>
      </c>
      <c r="F322" t="s">
        <v>1632</v>
      </c>
    </row>
    <row r="323" spans="1:6" x14ac:dyDescent="0.35">
      <c r="A323" t="s">
        <v>1633</v>
      </c>
      <c r="B323" t="s">
        <v>1634</v>
      </c>
      <c r="C323" t="b">
        <v>1</v>
      </c>
      <c r="D323" t="s">
        <v>1631</v>
      </c>
      <c r="E323" t="s">
        <v>734</v>
      </c>
      <c r="F323" t="s">
        <v>1635</v>
      </c>
    </row>
    <row r="324" spans="1:6" x14ac:dyDescent="0.35">
      <c r="A324" t="s">
        <v>1636</v>
      </c>
      <c r="B324" t="s">
        <v>1637</v>
      </c>
      <c r="C324" t="b">
        <v>1</v>
      </c>
      <c r="D324" t="s">
        <v>1631</v>
      </c>
      <c r="E324" t="s">
        <v>734</v>
      </c>
      <c r="F324" t="s">
        <v>1638</v>
      </c>
    </row>
    <row r="325" spans="1:6" x14ac:dyDescent="0.35">
      <c r="A325" t="s">
        <v>1639</v>
      </c>
      <c r="B325" t="s">
        <v>1640</v>
      </c>
      <c r="C325" t="b">
        <v>1</v>
      </c>
      <c r="D325" t="s">
        <v>1631</v>
      </c>
      <c r="E325" t="s">
        <v>734</v>
      </c>
      <c r="F325" t="s">
        <v>1641</v>
      </c>
    </row>
    <row r="326" spans="1:6" x14ac:dyDescent="0.35">
      <c r="A326" t="s">
        <v>1642</v>
      </c>
      <c r="B326" t="s">
        <v>1643</v>
      </c>
      <c r="C326" t="b">
        <v>1</v>
      </c>
      <c r="D326" t="s">
        <v>1631</v>
      </c>
      <c r="E326" t="s">
        <v>734</v>
      </c>
      <c r="F326" t="s">
        <v>1644</v>
      </c>
    </row>
    <row r="327" spans="1:6" x14ac:dyDescent="0.35">
      <c r="A327" t="s">
        <v>1645</v>
      </c>
      <c r="B327" t="s">
        <v>1646</v>
      </c>
      <c r="C327" t="b">
        <v>1</v>
      </c>
      <c r="D327" t="s">
        <v>1631</v>
      </c>
      <c r="E327" t="s">
        <v>734</v>
      </c>
      <c r="F327" t="s">
        <v>1647</v>
      </c>
    </row>
    <row r="328" spans="1:6" x14ac:dyDescent="0.35">
      <c r="A328" t="s">
        <v>1648</v>
      </c>
      <c r="B328" t="s">
        <v>1649</v>
      </c>
      <c r="C328" t="b">
        <v>1</v>
      </c>
      <c r="D328" t="s">
        <v>1631</v>
      </c>
      <c r="E328" t="s">
        <v>734</v>
      </c>
      <c r="F328" t="s">
        <v>3203</v>
      </c>
    </row>
    <row r="329" spans="1:6" x14ac:dyDescent="0.35">
      <c r="A329" t="s">
        <v>1650</v>
      </c>
      <c r="B329" t="s">
        <v>1651</v>
      </c>
      <c r="C329" t="b">
        <v>1</v>
      </c>
      <c r="D329" t="s">
        <v>1631</v>
      </c>
      <c r="E329" t="s">
        <v>734</v>
      </c>
      <c r="F329" t="s">
        <v>1652</v>
      </c>
    </row>
    <row r="330" spans="1:6" x14ac:dyDescent="0.35">
      <c r="A330" t="s">
        <v>1653</v>
      </c>
      <c r="B330" t="s">
        <v>1654</v>
      </c>
      <c r="C330" t="b">
        <v>1</v>
      </c>
      <c r="D330" t="s">
        <v>1631</v>
      </c>
      <c r="E330" t="s">
        <v>734</v>
      </c>
      <c r="F330" t="s">
        <v>1655</v>
      </c>
    </row>
    <row r="331" spans="1:6" x14ac:dyDescent="0.35">
      <c r="A331" t="s">
        <v>1656</v>
      </c>
      <c r="B331" t="s">
        <v>1657</v>
      </c>
      <c r="C331" t="b">
        <v>1</v>
      </c>
      <c r="D331" t="s">
        <v>1631</v>
      </c>
      <c r="E331" t="s">
        <v>734</v>
      </c>
      <c r="F331" t="s">
        <v>1658</v>
      </c>
    </row>
    <row r="332" spans="1:6" x14ac:dyDescent="0.35">
      <c r="A332" t="s">
        <v>1659</v>
      </c>
      <c r="B332" t="s">
        <v>913</v>
      </c>
      <c r="C332" t="b">
        <v>0</v>
      </c>
      <c r="E332" t="s">
        <v>734</v>
      </c>
      <c r="F332" t="s">
        <v>982</v>
      </c>
    </row>
    <row r="333" spans="1:6" x14ac:dyDescent="0.35">
      <c r="A333" t="s">
        <v>1660</v>
      </c>
      <c r="B333" t="s">
        <v>838</v>
      </c>
      <c r="C333" t="b">
        <v>0</v>
      </c>
      <c r="E333" t="s">
        <v>739</v>
      </c>
      <c r="F333" t="s">
        <v>3204</v>
      </c>
    </row>
    <row r="334" spans="1:6" x14ac:dyDescent="0.35">
      <c r="A334" t="s">
        <v>1661</v>
      </c>
      <c r="B334" t="s">
        <v>833</v>
      </c>
      <c r="C334" t="b">
        <v>0</v>
      </c>
      <c r="E334" t="s">
        <v>741</v>
      </c>
      <c r="F334" t="s">
        <v>1662</v>
      </c>
    </row>
    <row r="335" spans="1:6" x14ac:dyDescent="0.35">
      <c r="A335" t="s">
        <v>1663</v>
      </c>
      <c r="B335" t="s">
        <v>836</v>
      </c>
      <c r="C335" t="b">
        <v>0</v>
      </c>
      <c r="E335" t="s">
        <v>1035</v>
      </c>
      <c r="F335" t="s">
        <v>1664</v>
      </c>
    </row>
    <row r="336" spans="1:6" x14ac:dyDescent="0.35">
      <c r="A336" t="s">
        <v>1665</v>
      </c>
      <c r="B336" t="s">
        <v>1666</v>
      </c>
      <c r="C336" t="b">
        <v>1</v>
      </c>
      <c r="D336" t="s">
        <v>1663</v>
      </c>
      <c r="E336" t="s">
        <v>1035</v>
      </c>
      <c r="F336" t="s">
        <v>1667</v>
      </c>
    </row>
    <row r="337" spans="1:6" x14ac:dyDescent="0.35">
      <c r="A337" t="s">
        <v>1668</v>
      </c>
      <c r="B337" t="s">
        <v>1669</v>
      </c>
      <c r="C337" t="b">
        <v>1</v>
      </c>
      <c r="D337" t="s">
        <v>1663</v>
      </c>
      <c r="E337" t="s">
        <v>1035</v>
      </c>
      <c r="F337" t="s">
        <v>1153</v>
      </c>
    </row>
    <row r="338" spans="1:6" x14ac:dyDescent="0.35">
      <c r="A338" t="s">
        <v>1670</v>
      </c>
      <c r="B338" t="s">
        <v>1671</v>
      </c>
      <c r="C338" t="b">
        <v>1</v>
      </c>
      <c r="D338" t="s">
        <v>1663</v>
      </c>
      <c r="E338" t="s">
        <v>1035</v>
      </c>
      <c r="F338" t="s">
        <v>1672</v>
      </c>
    </row>
    <row r="339" spans="1:6" x14ac:dyDescent="0.35">
      <c r="A339" t="s">
        <v>1673</v>
      </c>
      <c r="B339" t="s">
        <v>1674</v>
      </c>
      <c r="C339" t="b">
        <v>1</v>
      </c>
      <c r="D339" t="s">
        <v>1663</v>
      </c>
      <c r="E339" t="s">
        <v>1035</v>
      </c>
      <c r="F339" t="s">
        <v>1675</v>
      </c>
    </row>
    <row r="340" spans="1:6" x14ac:dyDescent="0.35">
      <c r="A340" t="s">
        <v>1676</v>
      </c>
      <c r="B340" t="s">
        <v>817</v>
      </c>
      <c r="C340" t="b">
        <v>0</v>
      </c>
      <c r="E340" t="s">
        <v>731</v>
      </c>
      <c r="F340" t="s">
        <v>1677</v>
      </c>
    </row>
    <row r="341" spans="1:6" x14ac:dyDescent="0.35">
      <c r="A341" t="s">
        <v>1678</v>
      </c>
      <c r="B341" t="s">
        <v>1679</v>
      </c>
      <c r="C341" t="b">
        <v>1</v>
      </c>
      <c r="D341" t="s">
        <v>1676</v>
      </c>
      <c r="E341" t="s">
        <v>731</v>
      </c>
      <c r="F341" t="s">
        <v>1680</v>
      </c>
    </row>
    <row r="342" spans="1:6" x14ac:dyDescent="0.35">
      <c r="A342" t="s">
        <v>1681</v>
      </c>
      <c r="B342" t="s">
        <v>1682</v>
      </c>
      <c r="C342" t="b">
        <v>1</v>
      </c>
      <c r="D342" t="s">
        <v>1676</v>
      </c>
      <c r="E342" t="s">
        <v>731</v>
      </c>
      <c r="F342" t="s">
        <v>1680</v>
      </c>
    </row>
    <row r="343" spans="1:6" x14ac:dyDescent="0.35">
      <c r="A343" t="s">
        <v>1683</v>
      </c>
      <c r="B343" t="s">
        <v>1684</v>
      </c>
      <c r="C343" t="b">
        <v>1</v>
      </c>
      <c r="D343" t="s">
        <v>1676</v>
      </c>
      <c r="E343" t="s">
        <v>731</v>
      </c>
      <c r="F343" t="s">
        <v>1685</v>
      </c>
    </row>
    <row r="344" spans="1:6" x14ac:dyDescent="0.35">
      <c r="A344" t="s">
        <v>1686</v>
      </c>
      <c r="B344" t="s">
        <v>757</v>
      </c>
      <c r="C344" t="b">
        <v>0</v>
      </c>
      <c r="E344" t="s">
        <v>737</v>
      </c>
      <c r="F344" t="s">
        <v>1041</v>
      </c>
    </row>
    <row r="345" spans="1:6" x14ac:dyDescent="0.35">
      <c r="A345" t="s">
        <v>1687</v>
      </c>
      <c r="B345" t="s">
        <v>761</v>
      </c>
      <c r="C345" t="b">
        <v>0</v>
      </c>
      <c r="E345" t="s">
        <v>737</v>
      </c>
      <c r="F345" t="s">
        <v>1688</v>
      </c>
    </row>
    <row r="346" spans="1:6" x14ac:dyDescent="0.35">
      <c r="A346" t="s">
        <v>3205</v>
      </c>
      <c r="B346" t="s">
        <v>3206</v>
      </c>
      <c r="C346" t="b">
        <v>0</v>
      </c>
      <c r="E346" t="s">
        <v>736</v>
      </c>
      <c r="F346" t="s">
        <v>973</v>
      </c>
    </row>
    <row r="347" spans="1:6" x14ac:dyDescent="0.35">
      <c r="A347" t="s">
        <v>1689</v>
      </c>
      <c r="B347" t="s">
        <v>915</v>
      </c>
      <c r="C347" t="b">
        <v>0</v>
      </c>
      <c r="E347" t="s">
        <v>734</v>
      </c>
      <c r="F347" t="s">
        <v>3207</v>
      </c>
    </row>
    <row r="348" spans="1:6" x14ac:dyDescent="0.35">
      <c r="A348" t="s">
        <v>3208</v>
      </c>
      <c r="B348" t="s">
        <v>3209</v>
      </c>
      <c r="C348" t="b">
        <v>1</v>
      </c>
      <c r="D348" t="s">
        <v>1689</v>
      </c>
      <c r="E348" t="s">
        <v>734</v>
      </c>
      <c r="F348" t="s">
        <v>948</v>
      </c>
    </row>
    <row r="349" spans="1:6" x14ac:dyDescent="0.35">
      <c r="A349" t="s">
        <v>1690</v>
      </c>
      <c r="B349" t="s">
        <v>1691</v>
      </c>
      <c r="C349" t="b">
        <v>1</v>
      </c>
      <c r="D349" t="s">
        <v>1689</v>
      </c>
      <c r="E349" t="s">
        <v>734</v>
      </c>
      <c r="F349" t="s">
        <v>1692</v>
      </c>
    </row>
    <row r="350" spans="1:6" x14ac:dyDescent="0.35">
      <c r="A350" t="s">
        <v>1693</v>
      </c>
      <c r="B350" t="s">
        <v>1694</v>
      </c>
      <c r="C350" t="b">
        <v>1</v>
      </c>
      <c r="D350" t="s">
        <v>1689</v>
      </c>
      <c r="E350" t="s">
        <v>734</v>
      </c>
      <c r="F350" t="s">
        <v>1695</v>
      </c>
    </row>
    <row r="351" spans="1:6" x14ac:dyDescent="0.35">
      <c r="A351" t="s">
        <v>1696</v>
      </c>
      <c r="B351" t="s">
        <v>1697</v>
      </c>
      <c r="C351" t="b">
        <v>1</v>
      </c>
      <c r="D351" t="s">
        <v>1689</v>
      </c>
      <c r="E351" t="s">
        <v>734</v>
      </c>
      <c r="F351" t="s">
        <v>1103</v>
      </c>
    </row>
    <row r="352" spans="1:6" x14ac:dyDescent="0.35">
      <c r="A352" t="s">
        <v>1698</v>
      </c>
      <c r="B352" t="s">
        <v>1699</v>
      </c>
      <c r="C352" t="b">
        <v>1</v>
      </c>
      <c r="D352" t="s">
        <v>1689</v>
      </c>
      <c r="E352" t="s">
        <v>734</v>
      </c>
      <c r="F352" t="s">
        <v>1700</v>
      </c>
    </row>
    <row r="353" spans="1:6" x14ac:dyDescent="0.35">
      <c r="A353" t="s">
        <v>1701</v>
      </c>
      <c r="B353" t="s">
        <v>1702</v>
      </c>
      <c r="C353" t="b">
        <v>1</v>
      </c>
      <c r="D353" t="s">
        <v>1689</v>
      </c>
      <c r="E353" t="s">
        <v>734</v>
      </c>
      <c r="F353" t="s">
        <v>3210</v>
      </c>
    </row>
    <row r="354" spans="1:6" x14ac:dyDescent="0.35">
      <c r="A354" t="s">
        <v>1703</v>
      </c>
      <c r="B354" t="s">
        <v>1704</v>
      </c>
      <c r="C354" t="b">
        <v>1</v>
      </c>
      <c r="D354" t="s">
        <v>1689</v>
      </c>
      <c r="E354" t="s">
        <v>734</v>
      </c>
      <c r="F354" t="s">
        <v>1705</v>
      </c>
    </row>
    <row r="355" spans="1:6" x14ac:dyDescent="0.35">
      <c r="A355" t="s">
        <v>365</v>
      </c>
      <c r="B355" t="s">
        <v>1706</v>
      </c>
      <c r="C355" t="b">
        <v>1</v>
      </c>
      <c r="D355" t="s">
        <v>1689</v>
      </c>
      <c r="E355" t="s">
        <v>734</v>
      </c>
      <c r="F355" t="s">
        <v>1695</v>
      </c>
    </row>
    <row r="356" spans="1:6" x14ac:dyDescent="0.35">
      <c r="A356" t="s">
        <v>1707</v>
      </c>
      <c r="B356" t="s">
        <v>1708</v>
      </c>
      <c r="C356" t="b">
        <v>1</v>
      </c>
      <c r="D356" t="s">
        <v>1689</v>
      </c>
      <c r="E356" t="s">
        <v>734</v>
      </c>
      <c r="F356" t="s">
        <v>1695</v>
      </c>
    </row>
    <row r="357" spans="1:6" x14ac:dyDescent="0.35">
      <c r="A357" t="s">
        <v>1709</v>
      </c>
      <c r="B357" t="s">
        <v>857</v>
      </c>
      <c r="C357" t="b">
        <v>0</v>
      </c>
      <c r="E357" t="s">
        <v>1710</v>
      </c>
      <c r="F357" t="s">
        <v>1711</v>
      </c>
    </row>
    <row r="358" spans="1:6" x14ac:dyDescent="0.35">
      <c r="A358" t="s">
        <v>1712</v>
      </c>
      <c r="B358" t="s">
        <v>1713</v>
      </c>
      <c r="C358" t="b">
        <v>1</v>
      </c>
      <c r="D358" t="s">
        <v>1709</v>
      </c>
      <c r="E358" t="s">
        <v>1710</v>
      </c>
      <c r="F358" t="s">
        <v>1714</v>
      </c>
    </row>
    <row r="359" spans="1:6" x14ac:dyDescent="0.35">
      <c r="A359" t="s">
        <v>1715</v>
      </c>
      <c r="B359" t="s">
        <v>1716</v>
      </c>
      <c r="C359" t="b">
        <v>1</v>
      </c>
      <c r="D359" t="s">
        <v>1709</v>
      </c>
      <c r="E359" t="s">
        <v>1710</v>
      </c>
      <c r="F359" t="s">
        <v>1717</v>
      </c>
    </row>
    <row r="360" spans="1:6" x14ac:dyDescent="0.35">
      <c r="A360" t="s">
        <v>1718</v>
      </c>
      <c r="B360" t="s">
        <v>1719</v>
      </c>
      <c r="C360" t="b">
        <v>1</v>
      </c>
      <c r="D360" t="s">
        <v>1709</v>
      </c>
      <c r="E360" t="s">
        <v>1710</v>
      </c>
      <c r="F360" t="s">
        <v>1720</v>
      </c>
    </row>
    <row r="361" spans="1:6" x14ac:dyDescent="0.35">
      <c r="A361" t="s">
        <v>1721</v>
      </c>
      <c r="B361" t="s">
        <v>1722</v>
      </c>
      <c r="C361" t="b">
        <v>1</v>
      </c>
      <c r="D361" t="s">
        <v>1709</v>
      </c>
      <c r="E361" t="s">
        <v>1710</v>
      </c>
      <c r="F361" t="s">
        <v>1675</v>
      </c>
    </row>
    <row r="362" spans="1:6" x14ac:dyDescent="0.35">
      <c r="A362" t="s">
        <v>1723</v>
      </c>
      <c r="B362" t="s">
        <v>1724</v>
      </c>
      <c r="C362" t="b">
        <v>1</v>
      </c>
      <c r="D362" t="s">
        <v>1709</v>
      </c>
      <c r="E362" t="s">
        <v>1710</v>
      </c>
      <c r="F362" t="s">
        <v>1725</v>
      </c>
    </row>
    <row r="363" spans="1:6" x14ac:dyDescent="0.35">
      <c r="A363" t="s">
        <v>1726</v>
      </c>
      <c r="B363" t="s">
        <v>1727</v>
      </c>
      <c r="C363" t="b">
        <v>1</v>
      </c>
      <c r="D363" t="s">
        <v>1709</v>
      </c>
      <c r="E363" t="s">
        <v>1710</v>
      </c>
      <c r="F363" t="s">
        <v>1728</v>
      </c>
    </row>
    <row r="364" spans="1:6" x14ac:dyDescent="0.35">
      <c r="A364" t="s">
        <v>1729</v>
      </c>
      <c r="B364" t="s">
        <v>1730</v>
      </c>
      <c r="C364" t="b">
        <v>1</v>
      </c>
      <c r="D364" t="s">
        <v>1709</v>
      </c>
      <c r="E364" t="s">
        <v>1710</v>
      </c>
      <c r="F364" t="s">
        <v>1731</v>
      </c>
    </row>
    <row r="365" spans="1:6" x14ac:dyDescent="0.35">
      <c r="A365" t="s">
        <v>1732</v>
      </c>
      <c r="B365" t="s">
        <v>1733</v>
      </c>
      <c r="C365" t="b">
        <v>1</v>
      </c>
      <c r="D365" t="s">
        <v>1709</v>
      </c>
      <c r="E365" t="s">
        <v>1710</v>
      </c>
      <c r="F365" t="s">
        <v>1734</v>
      </c>
    </row>
    <row r="366" spans="1:6" x14ac:dyDescent="0.35">
      <c r="A366" t="s">
        <v>1735</v>
      </c>
      <c r="B366" t="s">
        <v>919</v>
      </c>
      <c r="C366" t="b">
        <v>0</v>
      </c>
      <c r="E366" t="s">
        <v>734</v>
      </c>
      <c r="F366" t="s">
        <v>3211</v>
      </c>
    </row>
    <row r="367" spans="1:6" x14ac:dyDescent="0.35">
      <c r="A367" t="s">
        <v>1736</v>
      </c>
      <c r="B367" t="s">
        <v>1737</v>
      </c>
      <c r="C367" t="b">
        <v>1</v>
      </c>
      <c r="D367" t="s">
        <v>1735</v>
      </c>
      <c r="E367" t="s">
        <v>734</v>
      </c>
      <c r="F367" t="s">
        <v>1738</v>
      </c>
    </row>
    <row r="368" spans="1:6" x14ac:dyDescent="0.35">
      <c r="A368" t="s">
        <v>1739</v>
      </c>
      <c r="B368" t="s">
        <v>1740</v>
      </c>
      <c r="C368" t="b">
        <v>1</v>
      </c>
      <c r="D368" t="s">
        <v>1735</v>
      </c>
      <c r="E368" t="s">
        <v>734</v>
      </c>
      <c r="F368" t="s">
        <v>1741</v>
      </c>
    </row>
    <row r="369" spans="1:6" x14ac:dyDescent="0.35">
      <c r="A369" t="s">
        <v>1742</v>
      </c>
      <c r="B369" t="s">
        <v>1743</v>
      </c>
      <c r="C369" t="b">
        <v>1</v>
      </c>
      <c r="D369" t="s">
        <v>1735</v>
      </c>
      <c r="E369" t="s">
        <v>734</v>
      </c>
      <c r="F369" t="s">
        <v>1744</v>
      </c>
    </row>
    <row r="370" spans="1:6" x14ac:dyDescent="0.35">
      <c r="A370" t="s">
        <v>3212</v>
      </c>
      <c r="B370" t="s">
        <v>3213</v>
      </c>
      <c r="C370" t="b">
        <v>1</v>
      </c>
      <c r="D370" t="s">
        <v>1735</v>
      </c>
      <c r="E370" t="s">
        <v>734</v>
      </c>
      <c r="F370" t="s">
        <v>3214</v>
      </c>
    </row>
    <row r="371" spans="1:6" x14ac:dyDescent="0.35">
      <c r="A371" t="s">
        <v>1745</v>
      </c>
      <c r="B371" t="s">
        <v>1746</v>
      </c>
      <c r="C371" t="b">
        <v>1</v>
      </c>
      <c r="D371" t="s">
        <v>1735</v>
      </c>
      <c r="E371" t="s">
        <v>734</v>
      </c>
      <c r="F371" t="s">
        <v>1747</v>
      </c>
    </row>
    <row r="372" spans="1:6" x14ac:dyDescent="0.35">
      <c r="A372" t="s">
        <v>1748</v>
      </c>
      <c r="B372" t="s">
        <v>920</v>
      </c>
      <c r="C372" t="b">
        <v>0</v>
      </c>
      <c r="E372" t="s">
        <v>734</v>
      </c>
      <c r="F372" t="s">
        <v>3215</v>
      </c>
    </row>
    <row r="373" spans="1:6" x14ac:dyDescent="0.35">
      <c r="A373" t="s">
        <v>1749</v>
      </c>
      <c r="B373" t="s">
        <v>921</v>
      </c>
      <c r="C373" t="b">
        <v>0</v>
      </c>
      <c r="E373" t="s">
        <v>734</v>
      </c>
      <c r="F373" t="s">
        <v>1675</v>
      </c>
    </row>
    <row r="374" spans="1:6" x14ac:dyDescent="0.35">
      <c r="A374" t="s">
        <v>1750</v>
      </c>
      <c r="B374" t="s">
        <v>1751</v>
      </c>
      <c r="C374" t="b">
        <v>1</v>
      </c>
      <c r="D374" t="s">
        <v>1749</v>
      </c>
      <c r="E374" t="s">
        <v>734</v>
      </c>
      <c r="F374" t="s">
        <v>1675</v>
      </c>
    </row>
    <row r="375" spans="1:6" x14ac:dyDescent="0.35">
      <c r="A375" t="s">
        <v>1752</v>
      </c>
      <c r="B375" t="s">
        <v>1753</v>
      </c>
      <c r="C375" t="b">
        <v>1</v>
      </c>
      <c r="D375" t="s">
        <v>1749</v>
      </c>
      <c r="E375" t="s">
        <v>734</v>
      </c>
      <c r="F375" t="s">
        <v>1675</v>
      </c>
    </row>
    <row r="376" spans="1:6" x14ac:dyDescent="0.35">
      <c r="A376" t="s">
        <v>1754</v>
      </c>
      <c r="B376" t="s">
        <v>884</v>
      </c>
      <c r="C376" t="b">
        <v>0</v>
      </c>
      <c r="E376" t="s">
        <v>735</v>
      </c>
      <c r="F376" t="s">
        <v>1672</v>
      </c>
    </row>
    <row r="377" spans="1:6" x14ac:dyDescent="0.35">
      <c r="A377" t="s">
        <v>1755</v>
      </c>
      <c r="B377" t="s">
        <v>888</v>
      </c>
      <c r="C377" t="b">
        <v>0</v>
      </c>
      <c r="E377" t="s">
        <v>735</v>
      </c>
      <c r="F377" t="s">
        <v>1756</v>
      </c>
    </row>
    <row r="378" spans="1:6" x14ac:dyDescent="0.35">
      <c r="A378" t="s">
        <v>1757</v>
      </c>
      <c r="B378" t="s">
        <v>843</v>
      </c>
      <c r="C378" t="b">
        <v>0</v>
      </c>
      <c r="E378" t="s">
        <v>739</v>
      </c>
      <c r="F378" t="s">
        <v>1073</v>
      </c>
    </row>
    <row r="379" spans="1:6" x14ac:dyDescent="0.35">
      <c r="A379" t="s">
        <v>1758</v>
      </c>
      <c r="B379" t="s">
        <v>835</v>
      </c>
      <c r="C379" t="b">
        <v>0</v>
      </c>
      <c r="E379" t="s">
        <v>731</v>
      </c>
      <c r="F379" t="s">
        <v>1759</v>
      </c>
    </row>
    <row r="380" spans="1:6" x14ac:dyDescent="0.35">
      <c r="A380" t="s">
        <v>1760</v>
      </c>
      <c r="B380" t="s">
        <v>922</v>
      </c>
      <c r="C380" t="b">
        <v>0</v>
      </c>
      <c r="E380" t="s">
        <v>734</v>
      </c>
      <c r="F380" t="s">
        <v>1025</v>
      </c>
    </row>
    <row r="381" spans="1:6" x14ac:dyDescent="0.35">
      <c r="A381" t="s">
        <v>1761</v>
      </c>
      <c r="B381" t="s">
        <v>1762</v>
      </c>
      <c r="C381" t="b">
        <v>1</v>
      </c>
      <c r="D381" t="s">
        <v>1760</v>
      </c>
      <c r="E381" t="s">
        <v>734</v>
      </c>
      <c r="F381" t="s">
        <v>1025</v>
      </c>
    </row>
    <row r="382" spans="1:6" x14ac:dyDescent="0.35">
      <c r="A382" t="s">
        <v>1763</v>
      </c>
      <c r="B382" t="s">
        <v>839</v>
      </c>
      <c r="C382" t="b">
        <v>0</v>
      </c>
      <c r="E382" t="s">
        <v>741</v>
      </c>
      <c r="F382" t="s">
        <v>1764</v>
      </c>
    </row>
    <row r="383" spans="1:6" x14ac:dyDescent="0.35">
      <c r="A383" t="s">
        <v>1765</v>
      </c>
      <c r="B383" t="s">
        <v>1766</v>
      </c>
      <c r="C383" t="b">
        <v>1</v>
      </c>
      <c r="D383" t="s">
        <v>1763</v>
      </c>
      <c r="E383" t="s">
        <v>741</v>
      </c>
      <c r="F383" t="s">
        <v>1764</v>
      </c>
    </row>
    <row r="384" spans="1:6" x14ac:dyDescent="0.35">
      <c r="A384" t="s">
        <v>1767</v>
      </c>
      <c r="B384" t="s">
        <v>1768</v>
      </c>
      <c r="C384" t="b">
        <v>1</v>
      </c>
      <c r="D384" t="s">
        <v>1763</v>
      </c>
      <c r="E384" t="s">
        <v>741</v>
      </c>
      <c r="F384" t="s">
        <v>1764</v>
      </c>
    </row>
    <row r="385" spans="1:6" x14ac:dyDescent="0.35">
      <c r="A385" t="s">
        <v>1769</v>
      </c>
      <c r="B385" t="s">
        <v>837</v>
      </c>
      <c r="C385" t="b">
        <v>0</v>
      </c>
      <c r="E385" t="s">
        <v>736</v>
      </c>
      <c r="F385" t="s">
        <v>1770</v>
      </c>
    </row>
    <row r="386" spans="1:6" x14ac:dyDescent="0.35">
      <c r="A386" t="s">
        <v>1771</v>
      </c>
      <c r="B386" t="s">
        <v>842</v>
      </c>
      <c r="C386" t="b">
        <v>0</v>
      </c>
      <c r="E386" t="s">
        <v>736</v>
      </c>
      <c r="F386" t="s">
        <v>1055</v>
      </c>
    </row>
    <row r="387" spans="1:6" x14ac:dyDescent="0.35">
      <c r="A387" t="s">
        <v>1772</v>
      </c>
      <c r="B387" t="s">
        <v>845</v>
      </c>
      <c r="C387" t="b">
        <v>0</v>
      </c>
      <c r="E387" t="s">
        <v>1773</v>
      </c>
      <c r="F387" t="s">
        <v>982</v>
      </c>
    </row>
    <row r="388" spans="1:6" x14ac:dyDescent="0.35">
      <c r="A388" t="s">
        <v>1774</v>
      </c>
      <c r="B388" t="s">
        <v>847</v>
      </c>
      <c r="C388" t="b">
        <v>0</v>
      </c>
      <c r="E388" t="s">
        <v>739</v>
      </c>
      <c r="F388" t="s">
        <v>1025</v>
      </c>
    </row>
    <row r="389" spans="1:6" x14ac:dyDescent="0.35">
      <c r="A389" t="s">
        <v>1775</v>
      </c>
      <c r="B389" t="s">
        <v>853</v>
      </c>
      <c r="C389" t="b">
        <v>0</v>
      </c>
      <c r="E389" t="s">
        <v>739</v>
      </c>
      <c r="F389" t="s">
        <v>1025</v>
      </c>
    </row>
    <row r="390" spans="1:6" x14ac:dyDescent="0.35">
      <c r="A390" t="s">
        <v>1776</v>
      </c>
      <c r="B390" t="s">
        <v>895</v>
      </c>
      <c r="C390" t="b">
        <v>0</v>
      </c>
      <c r="E390" t="s">
        <v>735</v>
      </c>
      <c r="F390" t="s">
        <v>1777</v>
      </c>
    </row>
    <row r="391" spans="1:6" x14ac:dyDescent="0.35">
      <c r="A391" t="s">
        <v>1778</v>
      </c>
      <c r="B391" t="s">
        <v>1779</v>
      </c>
      <c r="C391" t="b">
        <v>1</v>
      </c>
      <c r="D391" t="s">
        <v>1776</v>
      </c>
      <c r="E391" t="s">
        <v>735</v>
      </c>
      <c r="F391" t="s">
        <v>1303</v>
      </c>
    </row>
    <row r="392" spans="1:6" x14ac:dyDescent="0.35">
      <c r="A392" t="s">
        <v>1780</v>
      </c>
      <c r="B392" t="s">
        <v>1781</v>
      </c>
      <c r="C392" t="b">
        <v>1</v>
      </c>
      <c r="D392" t="s">
        <v>1776</v>
      </c>
      <c r="E392" t="s">
        <v>735</v>
      </c>
      <c r="F392" t="s">
        <v>976</v>
      </c>
    </row>
    <row r="393" spans="1:6" x14ac:dyDescent="0.35">
      <c r="A393" t="s">
        <v>1782</v>
      </c>
      <c r="B393" t="s">
        <v>1783</v>
      </c>
      <c r="C393" t="b">
        <v>1</v>
      </c>
      <c r="D393" t="s">
        <v>1776</v>
      </c>
      <c r="E393" t="s">
        <v>735</v>
      </c>
      <c r="F393" t="s">
        <v>1784</v>
      </c>
    </row>
    <row r="394" spans="1:6" x14ac:dyDescent="0.35">
      <c r="A394" t="s">
        <v>1785</v>
      </c>
      <c r="B394" t="s">
        <v>1786</v>
      </c>
      <c r="C394" t="b">
        <v>1</v>
      </c>
      <c r="D394" t="s">
        <v>1776</v>
      </c>
      <c r="E394" t="s">
        <v>735</v>
      </c>
      <c r="F394" t="s">
        <v>1787</v>
      </c>
    </row>
    <row r="395" spans="1:6" x14ac:dyDescent="0.35">
      <c r="A395" t="s">
        <v>1788</v>
      </c>
      <c r="B395" t="s">
        <v>1789</v>
      </c>
      <c r="C395" t="b">
        <v>1</v>
      </c>
      <c r="D395" t="s">
        <v>1776</v>
      </c>
      <c r="E395" t="s">
        <v>735</v>
      </c>
      <c r="F395" t="s">
        <v>3216</v>
      </c>
    </row>
    <row r="396" spans="1:6" x14ac:dyDescent="0.35">
      <c r="A396" t="s">
        <v>1790</v>
      </c>
      <c r="B396" t="s">
        <v>1791</v>
      </c>
      <c r="C396" t="b">
        <v>1</v>
      </c>
      <c r="D396" t="s">
        <v>1776</v>
      </c>
      <c r="E396" t="s">
        <v>735</v>
      </c>
      <c r="F396" t="s">
        <v>1303</v>
      </c>
    </row>
    <row r="397" spans="1:6" x14ac:dyDescent="0.35">
      <c r="A397" t="s">
        <v>1792</v>
      </c>
      <c r="B397" t="s">
        <v>1793</v>
      </c>
      <c r="C397" t="b">
        <v>1</v>
      </c>
      <c r="D397" t="s">
        <v>1776</v>
      </c>
      <c r="E397" t="s">
        <v>735</v>
      </c>
      <c r="F397" t="s">
        <v>1303</v>
      </c>
    </row>
    <row r="398" spans="1:6" x14ac:dyDescent="0.35">
      <c r="A398" t="s">
        <v>1794</v>
      </c>
      <c r="B398" t="s">
        <v>1795</v>
      </c>
      <c r="C398" t="b">
        <v>1</v>
      </c>
      <c r="D398" t="s">
        <v>1776</v>
      </c>
      <c r="E398" t="s">
        <v>735</v>
      </c>
      <c r="F398" t="s">
        <v>3217</v>
      </c>
    </row>
    <row r="399" spans="1:6" x14ac:dyDescent="0.35">
      <c r="A399" t="s">
        <v>359</v>
      </c>
      <c r="B399" t="s">
        <v>923</v>
      </c>
      <c r="C399" t="b">
        <v>0</v>
      </c>
      <c r="E399" t="s">
        <v>734</v>
      </c>
      <c r="F399" t="s">
        <v>1796</v>
      </c>
    </row>
    <row r="400" spans="1:6" x14ac:dyDescent="0.35">
      <c r="A400" t="s">
        <v>362</v>
      </c>
      <c r="B400" t="s">
        <v>1797</v>
      </c>
      <c r="C400" t="b">
        <v>1</v>
      </c>
      <c r="D400" t="s">
        <v>359</v>
      </c>
      <c r="E400" t="s">
        <v>734</v>
      </c>
      <c r="F400" t="s">
        <v>1695</v>
      </c>
    </row>
    <row r="401" spans="1:6" x14ac:dyDescent="0.35">
      <c r="A401" t="s">
        <v>1798</v>
      </c>
      <c r="B401" t="s">
        <v>1799</v>
      </c>
      <c r="C401" t="b">
        <v>1</v>
      </c>
      <c r="D401" t="s">
        <v>359</v>
      </c>
      <c r="E401" t="s">
        <v>734</v>
      </c>
      <c r="F401" t="s">
        <v>1800</v>
      </c>
    </row>
    <row r="402" spans="1:6" x14ac:dyDescent="0.35">
      <c r="A402" t="s">
        <v>1801</v>
      </c>
      <c r="B402" t="s">
        <v>1802</v>
      </c>
      <c r="C402" t="b">
        <v>1</v>
      </c>
      <c r="D402" t="s">
        <v>359</v>
      </c>
      <c r="E402" t="s">
        <v>734</v>
      </c>
      <c r="F402" t="s">
        <v>1546</v>
      </c>
    </row>
    <row r="403" spans="1:6" x14ac:dyDescent="0.35">
      <c r="A403" t="s">
        <v>1803</v>
      </c>
      <c r="B403" t="s">
        <v>1804</v>
      </c>
      <c r="C403" t="b">
        <v>1</v>
      </c>
      <c r="D403" t="s">
        <v>359</v>
      </c>
      <c r="E403" t="s">
        <v>734</v>
      </c>
      <c r="F403" t="s">
        <v>1805</v>
      </c>
    </row>
    <row r="404" spans="1:6" x14ac:dyDescent="0.35">
      <c r="A404" t="s">
        <v>1806</v>
      </c>
      <c r="B404" t="s">
        <v>1807</v>
      </c>
      <c r="C404" t="b">
        <v>1</v>
      </c>
      <c r="D404" t="s">
        <v>359</v>
      </c>
      <c r="E404" t="s">
        <v>734</v>
      </c>
      <c r="F404" t="s">
        <v>1692</v>
      </c>
    </row>
    <row r="405" spans="1:6" x14ac:dyDescent="0.35">
      <c r="A405" t="s">
        <v>1808</v>
      </c>
      <c r="B405" t="s">
        <v>1809</v>
      </c>
      <c r="C405" t="b">
        <v>1</v>
      </c>
      <c r="D405" t="s">
        <v>359</v>
      </c>
      <c r="E405" t="s">
        <v>734</v>
      </c>
      <c r="F405" t="s">
        <v>1810</v>
      </c>
    </row>
    <row r="406" spans="1:6" x14ac:dyDescent="0.35">
      <c r="A406" t="s">
        <v>1811</v>
      </c>
      <c r="B406" t="s">
        <v>1812</v>
      </c>
      <c r="C406" t="b">
        <v>1</v>
      </c>
      <c r="D406" t="s">
        <v>359</v>
      </c>
      <c r="E406" t="s">
        <v>734</v>
      </c>
      <c r="F406" t="s">
        <v>1813</v>
      </c>
    </row>
    <row r="407" spans="1:6" x14ac:dyDescent="0.35">
      <c r="A407" t="s">
        <v>1814</v>
      </c>
      <c r="B407" t="s">
        <v>1815</v>
      </c>
      <c r="C407" t="b">
        <v>1</v>
      </c>
      <c r="D407" t="s">
        <v>359</v>
      </c>
      <c r="E407" t="s">
        <v>734</v>
      </c>
      <c r="F407" t="s">
        <v>1816</v>
      </c>
    </row>
    <row r="408" spans="1:6" x14ac:dyDescent="0.35">
      <c r="A408" t="s">
        <v>3218</v>
      </c>
      <c r="B408" t="s">
        <v>3219</v>
      </c>
      <c r="C408" t="b">
        <v>1</v>
      </c>
      <c r="D408" t="s">
        <v>359</v>
      </c>
      <c r="E408" t="s">
        <v>734</v>
      </c>
      <c r="F408" t="s">
        <v>1692</v>
      </c>
    </row>
    <row r="409" spans="1:6" x14ac:dyDescent="0.35">
      <c r="A409" t="s">
        <v>1817</v>
      </c>
      <c r="B409" t="s">
        <v>1818</v>
      </c>
      <c r="C409" t="b">
        <v>1</v>
      </c>
      <c r="D409" t="s">
        <v>359</v>
      </c>
      <c r="E409" t="s">
        <v>734</v>
      </c>
      <c r="F409" t="s">
        <v>1695</v>
      </c>
    </row>
    <row r="410" spans="1:6" x14ac:dyDescent="0.35">
      <c r="A410" t="s">
        <v>1819</v>
      </c>
      <c r="B410" t="s">
        <v>1820</v>
      </c>
      <c r="C410" t="b">
        <v>1</v>
      </c>
      <c r="D410" t="s">
        <v>359</v>
      </c>
      <c r="E410" t="s">
        <v>734</v>
      </c>
      <c r="F410" t="s">
        <v>1695</v>
      </c>
    </row>
    <row r="411" spans="1:6" x14ac:dyDescent="0.35">
      <c r="A411" t="s">
        <v>1821</v>
      </c>
      <c r="B411" t="s">
        <v>1822</v>
      </c>
      <c r="C411" t="b">
        <v>1</v>
      </c>
      <c r="D411" t="s">
        <v>359</v>
      </c>
      <c r="E411" t="s">
        <v>734</v>
      </c>
      <c r="F411" t="s">
        <v>1695</v>
      </c>
    </row>
    <row r="412" spans="1:6" x14ac:dyDescent="0.35">
      <c r="A412" t="s">
        <v>1823</v>
      </c>
      <c r="B412" t="s">
        <v>876</v>
      </c>
      <c r="C412" t="b">
        <v>0</v>
      </c>
      <c r="E412" t="s">
        <v>729</v>
      </c>
      <c r="F412" t="s">
        <v>1824</v>
      </c>
    </row>
    <row r="413" spans="1:6" x14ac:dyDescent="0.35">
      <c r="A413" t="s">
        <v>1825</v>
      </c>
      <c r="B413" t="s">
        <v>1826</v>
      </c>
      <c r="C413" t="b">
        <v>1</v>
      </c>
      <c r="D413" t="s">
        <v>1823</v>
      </c>
      <c r="E413" t="s">
        <v>729</v>
      </c>
      <c r="F413" t="s">
        <v>1322</v>
      </c>
    </row>
    <row r="414" spans="1:6" x14ac:dyDescent="0.35">
      <c r="A414" t="s">
        <v>1827</v>
      </c>
      <c r="B414" t="s">
        <v>1828</v>
      </c>
      <c r="C414" t="b">
        <v>1</v>
      </c>
      <c r="D414" t="s">
        <v>1823</v>
      </c>
      <c r="E414" t="s">
        <v>729</v>
      </c>
      <c r="F414" t="s">
        <v>1829</v>
      </c>
    </row>
    <row r="415" spans="1:6" x14ac:dyDescent="0.35">
      <c r="A415" t="s">
        <v>1830</v>
      </c>
      <c r="B415" t="s">
        <v>1831</v>
      </c>
      <c r="C415" t="b">
        <v>1</v>
      </c>
      <c r="D415" t="s">
        <v>1823</v>
      </c>
      <c r="E415" t="s">
        <v>729</v>
      </c>
    </row>
    <row r="416" spans="1:6" x14ac:dyDescent="0.35">
      <c r="A416" t="s">
        <v>1832</v>
      </c>
      <c r="B416" t="s">
        <v>1833</v>
      </c>
      <c r="C416" t="b">
        <v>1</v>
      </c>
      <c r="D416" t="s">
        <v>1823</v>
      </c>
      <c r="E416" t="s">
        <v>729</v>
      </c>
      <c r="F416" t="s">
        <v>1329</v>
      </c>
    </row>
    <row r="417" spans="1:6" x14ac:dyDescent="0.35">
      <c r="A417" t="s">
        <v>1834</v>
      </c>
      <c r="B417" t="s">
        <v>1835</v>
      </c>
      <c r="C417" t="b">
        <v>1</v>
      </c>
      <c r="D417" t="s">
        <v>1823</v>
      </c>
      <c r="E417" t="s">
        <v>729</v>
      </c>
      <c r="F417" t="s">
        <v>1322</v>
      </c>
    </row>
    <row r="418" spans="1:6" x14ac:dyDescent="0.35">
      <c r="A418" t="s">
        <v>1836</v>
      </c>
      <c r="B418" t="s">
        <v>1837</v>
      </c>
      <c r="C418" t="b">
        <v>1</v>
      </c>
      <c r="D418" t="s">
        <v>1823</v>
      </c>
      <c r="E418" t="s">
        <v>729</v>
      </c>
    </row>
    <row r="419" spans="1:6" x14ac:dyDescent="0.35">
      <c r="A419" t="s">
        <v>1838</v>
      </c>
      <c r="B419" t="s">
        <v>917</v>
      </c>
      <c r="C419" t="b">
        <v>0</v>
      </c>
      <c r="E419" t="s">
        <v>732</v>
      </c>
      <c r="F419" t="s">
        <v>1839</v>
      </c>
    </row>
    <row r="420" spans="1:6" x14ac:dyDescent="0.35">
      <c r="A420" t="s">
        <v>1840</v>
      </c>
      <c r="B420" t="s">
        <v>1841</v>
      </c>
      <c r="C420" t="b">
        <v>1</v>
      </c>
      <c r="D420" t="s">
        <v>1838</v>
      </c>
      <c r="E420" t="s">
        <v>732</v>
      </c>
      <c r="F420" t="s">
        <v>1842</v>
      </c>
    </row>
    <row r="421" spans="1:6" x14ac:dyDescent="0.35">
      <c r="A421" t="s">
        <v>1843</v>
      </c>
      <c r="B421" t="s">
        <v>1844</v>
      </c>
      <c r="C421" t="b">
        <v>1</v>
      </c>
      <c r="D421" t="s">
        <v>1838</v>
      </c>
      <c r="E421" t="s">
        <v>732</v>
      </c>
      <c r="F421" t="s">
        <v>1842</v>
      </c>
    </row>
    <row r="422" spans="1:6" x14ac:dyDescent="0.35">
      <c r="A422" t="s">
        <v>1845</v>
      </c>
      <c r="B422" t="s">
        <v>1846</v>
      </c>
      <c r="C422" t="b">
        <v>1</v>
      </c>
      <c r="D422" t="s">
        <v>1838</v>
      </c>
      <c r="E422" t="s">
        <v>732</v>
      </c>
      <c r="F422" t="s">
        <v>1847</v>
      </c>
    </row>
    <row r="423" spans="1:6" x14ac:dyDescent="0.35">
      <c r="A423" t="s">
        <v>1848</v>
      </c>
      <c r="B423" t="s">
        <v>1849</v>
      </c>
      <c r="C423" t="b">
        <v>1</v>
      </c>
      <c r="D423" t="s">
        <v>1838</v>
      </c>
      <c r="E423" t="s">
        <v>732</v>
      </c>
      <c r="F423" t="s">
        <v>1850</v>
      </c>
    </row>
    <row r="424" spans="1:6" x14ac:dyDescent="0.35">
      <c r="A424" t="s">
        <v>1851</v>
      </c>
      <c r="B424" t="s">
        <v>1852</v>
      </c>
      <c r="C424" t="b">
        <v>1</v>
      </c>
      <c r="D424" t="s">
        <v>1838</v>
      </c>
      <c r="E424" t="s">
        <v>732</v>
      </c>
      <c r="F424" t="s">
        <v>1850</v>
      </c>
    </row>
    <row r="425" spans="1:6" x14ac:dyDescent="0.35">
      <c r="A425" t="s">
        <v>1853</v>
      </c>
      <c r="B425" t="s">
        <v>1854</v>
      </c>
      <c r="C425" t="b">
        <v>1</v>
      </c>
      <c r="D425" t="s">
        <v>1838</v>
      </c>
      <c r="E425" t="s">
        <v>732</v>
      </c>
      <c r="F425" t="s">
        <v>1850</v>
      </c>
    </row>
    <row r="426" spans="1:6" x14ac:dyDescent="0.35">
      <c r="A426" t="s">
        <v>1855</v>
      </c>
      <c r="B426" t="s">
        <v>851</v>
      </c>
      <c r="C426" t="b">
        <v>0</v>
      </c>
      <c r="E426" t="s">
        <v>736</v>
      </c>
      <c r="F426" t="s">
        <v>1856</v>
      </c>
    </row>
    <row r="427" spans="1:6" x14ac:dyDescent="0.35">
      <c r="A427" t="s">
        <v>1857</v>
      </c>
      <c r="B427" t="s">
        <v>858</v>
      </c>
      <c r="C427" t="b">
        <v>0</v>
      </c>
      <c r="E427" t="s">
        <v>736</v>
      </c>
      <c r="F427" t="s">
        <v>1055</v>
      </c>
    </row>
    <row r="428" spans="1:6" x14ac:dyDescent="0.35">
      <c r="A428" t="s">
        <v>1858</v>
      </c>
      <c r="B428" t="s">
        <v>863</v>
      </c>
      <c r="C428" t="b">
        <v>0</v>
      </c>
      <c r="E428" t="s">
        <v>736</v>
      </c>
      <c r="F428" t="s">
        <v>1859</v>
      </c>
    </row>
    <row r="429" spans="1:6" x14ac:dyDescent="0.35">
      <c r="A429" t="s">
        <v>1860</v>
      </c>
      <c r="B429" t="s">
        <v>1861</v>
      </c>
      <c r="C429" t="b">
        <v>1</v>
      </c>
      <c r="D429" t="s">
        <v>1858</v>
      </c>
      <c r="E429" t="s">
        <v>736</v>
      </c>
      <c r="F429" t="s">
        <v>1859</v>
      </c>
    </row>
    <row r="430" spans="1:6" x14ac:dyDescent="0.35">
      <c r="A430" t="s">
        <v>1862</v>
      </c>
      <c r="B430" t="s">
        <v>1863</v>
      </c>
      <c r="C430" t="b">
        <v>1</v>
      </c>
      <c r="D430" t="s">
        <v>1858</v>
      </c>
      <c r="E430" t="s">
        <v>736</v>
      </c>
      <c r="F430" t="s">
        <v>1864</v>
      </c>
    </row>
    <row r="431" spans="1:6" x14ac:dyDescent="0.35">
      <c r="A431" t="s">
        <v>1865</v>
      </c>
      <c r="B431" t="s">
        <v>1866</v>
      </c>
      <c r="C431" t="b">
        <v>1</v>
      </c>
      <c r="D431" t="s">
        <v>1858</v>
      </c>
      <c r="E431" t="s">
        <v>736</v>
      </c>
      <c r="F431" t="s">
        <v>1864</v>
      </c>
    </row>
    <row r="432" spans="1:6" x14ac:dyDescent="0.35">
      <c r="A432" t="s">
        <v>1867</v>
      </c>
      <c r="B432" t="s">
        <v>364</v>
      </c>
      <c r="C432" t="b">
        <v>0</v>
      </c>
      <c r="E432" t="s">
        <v>730</v>
      </c>
      <c r="F432" t="s">
        <v>1868</v>
      </c>
    </row>
    <row r="433" spans="1:6" x14ac:dyDescent="0.35">
      <c r="A433" t="s">
        <v>1869</v>
      </c>
      <c r="B433" t="s">
        <v>855</v>
      </c>
      <c r="C433" t="b">
        <v>0</v>
      </c>
      <c r="E433" t="s">
        <v>728</v>
      </c>
      <c r="F433" t="s">
        <v>1041</v>
      </c>
    </row>
    <row r="434" spans="1:6" x14ac:dyDescent="0.35">
      <c r="A434" t="s">
        <v>1870</v>
      </c>
      <c r="B434" t="s">
        <v>1871</v>
      </c>
      <c r="C434" t="b">
        <v>1</v>
      </c>
      <c r="D434" t="s">
        <v>1869</v>
      </c>
      <c r="E434" t="s">
        <v>728</v>
      </c>
      <c r="F434" t="s">
        <v>1041</v>
      </c>
    </row>
    <row r="435" spans="1:6" x14ac:dyDescent="0.35">
      <c r="A435" t="s">
        <v>1872</v>
      </c>
      <c r="B435" t="s">
        <v>1873</v>
      </c>
      <c r="C435" t="b">
        <v>1</v>
      </c>
      <c r="D435" t="s">
        <v>1869</v>
      </c>
      <c r="E435" t="s">
        <v>728</v>
      </c>
      <c r="F435" t="s">
        <v>1041</v>
      </c>
    </row>
    <row r="436" spans="1:6" x14ac:dyDescent="0.35">
      <c r="A436" t="s">
        <v>1874</v>
      </c>
      <c r="B436" t="s">
        <v>1875</v>
      </c>
      <c r="C436" t="b">
        <v>1</v>
      </c>
      <c r="D436" t="s">
        <v>1869</v>
      </c>
      <c r="E436" t="s">
        <v>728</v>
      </c>
      <c r="F436" t="s">
        <v>1041</v>
      </c>
    </row>
    <row r="437" spans="1:6" x14ac:dyDescent="0.35">
      <c r="A437" t="s">
        <v>3220</v>
      </c>
      <c r="B437" t="s">
        <v>3221</v>
      </c>
      <c r="C437" t="b">
        <v>1</v>
      </c>
      <c r="D437" t="s">
        <v>1869</v>
      </c>
      <c r="E437" t="s">
        <v>728</v>
      </c>
      <c r="F437" t="s">
        <v>1816</v>
      </c>
    </row>
    <row r="438" spans="1:6" x14ac:dyDescent="0.35">
      <c r="A438" t="s">
        <v>1876</v>
      </c>
      <c r="B438" t="s">
        <v>1877</v>
      </c>
      <c r="C438" t="b">
        <v>1</v>
      </c>
      <c r="D438" t="s">
        <v>1867</v>
      </c>
      <c r="E438" t="s">
        <v>730</v>
      </c>
      <c r="F438" t="s">
        <v>1868</v>
      </c>
    </row>
    <row r="439" spans="1:6" x14ac:dyDescent="0.35">
      <c r="A439" t="s">
        <v>1878</v>
      </c>
      <c r="B439" t="s">
        <v>1879</v>
      </c>
      <c r="C439" t="b">
        <v>1</v>
      </c>
      <c r="D439" t="s">
        <v>1867</v>
      </c>
      <c r="E439" t="s">
        <v>730</v>
      </c>
      <c r="F439" t="s">
        <v>1041</v>
      </c>
    </row>
    <row r="440" spans="1:6" x14ac:dyDescent="0.35">
      <c r="A440" t="s">
        <v>3222</v>
      </c>
      <c r="B440" t="s">
        <v>3223</v>
      </c>
      <c r="C440" t="b">
        <v>1</v>
      </c>
      <c r="D440" t="s">
        <v>1867</v>
      </c>
      <c r="E440" t="s">
        <v>730</v>
      </c>
      <c r="F440" t="s">
        <v>1816</v>
      </c>
    </row>
    <row r="441" spans="1:6" x14ac:dyDescent="0.35">
      <c r="A441" t="s">
        <v>1880</v>
      </c>
      <c r="B441" t="s">
        <v>1881</v>
      </c>
      <c r="C441" t="b">
        <v>1</v>
      </c>
      <c r="D441" t="s">
        <v>1867</v>
      </c>
      <c r="E441" t="s">
        <v>730</v>
      </c>
      <c r="F441" t="s">
        <v>1041</v>
      </c>
    </row>
    <row r="442" spans="1:6" x14ac:dyDescent="0.35">
      <c r="A442" t="s">
        <v>1882</v>
      </c>
      <c r="B442" t="s">
        <v>925</v>
      </c>
      <c r="C442" t="b">
        <v>0</v>
      </c>
      <c r="E442" t="s">
        <v>734</v>
      </c>
      <c r="F442" t="s">
        <v>1001</v>
      </c>
    </row>
    <row r="443" spans="1:6" x14ac:dyDescent="0.35">
      <c r="A443" t="s">
        <v>3224</v>
      </c>
      <c r="B443" t="s">
        <v>3225</v>
      </c>
      <c r="C443" t="b">
        <v>0</v>
      </c>
      <c r="E443" t="s">
        <v>732</v>
      </c>
      <c r="F443" t="s">
        <v>1103</v>
      </c>
    </row>
    <row r="444" spans="1:6" x14ac:dyDescent="0.35">
      <c r="A444" t="s">
        <v>1883</v>
      </c>
      <c r="B444" t="s">
        <v>918</v>
      </c>
      <c r="C444" t="b">
        <v>0</v>
      </c>
      <c r="E444" t="s">
        <v>1075</v>
      </c>
      <c r="F444" t="s">
        <v>1884</v>
      </c>
    </row>
    <row r="445" spans="1:6" x14ac:dyDescent="0.35">
      <c r="A445" t="s">
        <v>1885</v>
      </c>
      <c r="B445" t="s">
        <v>1886</v>
      </c>
      <c r="C445" t="b">
        <v>1</v>
      </c>
      <c r="D445" t="s">
        <v>1883</v>
      </c>
      <c r="E445" t="s">
        <v>1075</v>
      </c>
      <c r="F445" t="s">
        <v>1887</v>
      </c>
    </row>
    <row r="446" spans="1:6" x14ac:dyDescent="0.35">
      <c r="A446" t="s">
        <v>1888</v>
      </c>
      <c r="B446" t="s">
        <v>1889</v>
      </c>
      <c r="C446" t="b">
        <v>1</v>
      </c>
      <c r="D446" t="s">
        <v>1883</v>
      </c>
      <c r="E446" t="s">
        <v>1075</v>
      </c>
      <c r="F446" t="s">
        <v>1890</v>
      </c>
    </row>
    <row r="447" spans="1:6" x14ac:dyDescent="0.35">
      <c r="A447" t="s">
        <v>1891</v>
      </c>
      <c r="B447" t="s">
        <v>1892</v>
      </c>
      <c r="C447" t="b">
        <v>1</v>
      </c>
      <c r="D447" t="s">
        <v>1883</v>
      </c>
      <c r="E447" t="s">
        <v>1075</v>
      </c>
      <c r="F447" t="s">
        <v>1483</v>
      </c>
    </row>
    <row r="448" spans="1:6" x14ac:dyDescent="0.35">
      <c r="A448" t="s">
        <v>1893</v>
      </c>
      <c r="B448" t="s">
        <v>1894</v>
      </c>
      <c r="C448" t="b">
        <v>1</v>
      </c>
      <c r="D448" t="s">
        <v>1883</v>
      </c>
      <c r="E448" t="s">
        <v>1075</v>
      </c>
      <c r="F448" t="s">
        <v>1483</v>
      </c>
    </row>
    <row r="449" spans="1:6" x14ac:dyDescent="0.35">
      <c r="A449" t="s">
        <v>1895</v>
      </c>
      <c r="B449" t="s">
        <v>1896</v>
      </c>
      <c r="C449" t="b">
        <v>1</v>
      </c>
      <c r="D449" t="s">
        <v>1883</v>
      </c>
      <c r="E449" t="s">
        <v>1075</v>
      </c>
      <c r="F449" t="s">
        <v>1897</v>
      </c>
    </row>
    <row r="450" spans="1:6" x14ac:dyDescent="0.35">
      <c r="A450" t="s">
        <v>1898</v>
      </c>
      <c r="B450" t="s">
        <v>870</v>
      </c>
      <c r="C450" t="b">
        <v>0</v>
      </c>
      <c r="E450" t="s">
        <v>736</v>
      </c>
      <c r="F450" t="s">
        <v>1055</v>
      </c>
    </row>
    <row r="451" spans="1:6" x14ac:dyDescent="0.35">
      <c r="A451" t="s">
        <v>1899</v>
      </c>
      <c r="B451" t="s">
        <v>916</v>
      </c>
      <c r="C451" t="b">
        <v>0</v>
      </c>
      <c r="E451" t="s">
        <v>942</v>
      </c>
      <c r="F451" t="s">
        <v>1900</v>
      </c>
    </row>
    <row r="452" spans="1:6" x14ac:dyDescent="0.35">
      <c r="A452" t="s">
        <v>1901</v>
      </c>
      <c r="B452" t="s">
        <v>1902</v>
      </c>
      <c r="C452" t="b">
        <v>1</v>
      </c>
      <c r="D452" t="s">
        <v>1899</v>
      </c>
      <c r="E452" t="s">
        <v>942</v>
      </c>
      <c r="F452" t="s">
        <v>1903</v>
      </c>
    </row>
    <row r="453" spans="1:6" x14ac:dyDescent="0.35">
      <c r="A453" t="s">
        <v>1904</v>
      </c>
      <c r="B453" t="s">
        <v>1905</v>
      </c>
      <c r="C453" t="b">
        <v>1</v>
      </c>
      <c r="D453" t="s">
        <v>1899</v>
      </c>
      <c r="E453" t="s">
        <v>942</v>
      </c>
      <c r="F453" t="s">
        <v>1906</v>
      </c>
    </row>
    <row r="454" spans="1:6" x14ac:dyDescent="0.35">
      <c r="A454" t="s">
        <v>1907</v>
      </c>
      <c r="B454" t="s">
        <v>1908</v>
      </c>
      <c r="C454" t="b">
        <v>1</v>
      </c>
      <c r="D454" t="s">
        <v>1899</v>
      </c>
      <c r="E454" t="s">
        <v>942</v>
      </c>
      <c r="F454" t="s">
        <v>1588</v>
      </c>
    </row>
    <row r="455" spans="1:6" x14ac:dyDescent="0.35">
      <c r="A455" t="s">
        <v>1909</v>
      </c>
      <c r="B455" t="s">
        <v>1910</v>
      </c>
      <c r="C455" t="b">
        <v>1</v>
      </c>
      <c r="D455" t="s">
        <v>1899</v>
      </c>
      <c r="E455" t="s">
        <v>942</v>
      </c>
      <c r="F455" t="s">
        <v>1911</v>
      </c>
    </row>
    <row r="456" spans="1:6" x14ac:dyDescent="0.35">
      <c r="A456" t="s">
        <v>1912</v>
      </c>
      <c r="B456" t="s">
        <v>1913</v>
      </c>
      <c r="C456" t="b">
        <v>1</v>
      </c>
      <c r="D456" t="s">
        <v>1899</v>
      </c>
      <c r="E456" t="s">
        <v>942</v>
      </c>
      <c r="F456" t="s">
        <v>1903</v>
      </c>
    </row>
    <row r="457" spans="1:6" x14ac:dyDescent="0.35">
      <c r="A457" t="s">
        <v>1914</v>
      </c>
      <c r="B457" t="s">
        <v>1915</v>
      </c>
      <c r="C457" t="b">
        <v>1</v>
      </c>
      <c r="D457" t="s">
        <v>1899</v>
      </c>
      <c r="E457" t="s">
        <v>942</v>
      </c>
      <c r="F457" t="s">
        <v>1675</v>
      </c>
    </row>
    <row r="458" spans="1:6" x14ac:dyDescent="0.35">
      <c r="A458" t="s">
        <v>1916</v>
      </c>
      <c r="B458" t="s">
        <v>1917</v>
      </c>
      <c r="C458" t="b">
        <v>1</v>
      </c>
      <c r="D458" t="s">
        <v>1899</v>
      </c>
      <c r="E458" t="s">
        <v>942</v>
      </c>
      <c r="F458" t="s">
        <v>1918</v>
      </c>
    </row>
    <row r="459" spans="1:6" x14ac:dyDescent="0.35">
      <c r="A459" t="s">
        <v>1919</v>
      </c>
      <c r="B459" t="s">
        <v>1920</v>
      </c>
      <c r="C459" t="b">
        <v>1</v>
      </c>
      <c r="D459" t="s">
        <v>1899</v>
      </c>
      <c r="E459" t="s">
        <v>942</v>
      </c>
      <c r="F459" t="s">
        <v>3226</v>
      </c>
    </row>
    <row r="460" spans="1:6" x14ac:dyDescent="0.35">
      <c r="A460" t="s">
        <v>1921</v>
      </c>
      <c r="B460" t="s">
        <v>1922</v>
      </c>
      <c r="C460" t="b">
        <v>1</v>
      </c>
      <c r="D460" t="s">
        <v>1899</v>
      </c>
      <c r="E460" t="s">
        <v>942</v>
      </c>
      <c r="F460" t="s">
        <v>1903</v>
      </c>
    </row>
    <row r="461" spans="1:6" x14ac:dyDescent="0.35">
      <c r="A461" t="s">
        <v>1923</v>
      </c>
      <c r="B461" t="s">
        <v>1924</v>
      </c>
      <c r="C461" t="b">
        <v>1</v>
      </c>
      <c r="D461" t="s">
        <v>1899</v>
      </c>
      <c r="E461" t="s">
        <v>942</v>
      </c>
      <c r="F461" t="s">
        <v>1903</v>
      </c>
    </row>
    <row r="462" spans="1:6" x14ac:dyDescent="0.35">
      <c r="A462" t="s">
        <v>1925</v>
      </c>
      <c r="B462" t="s">
        <v>1926</v>
      </c>
      <c r="C462" t="b">
        <v>1</v>
      </c>
      <c r="D462" t="s">
        <v>1899</v>
      </c>
      <c r="E462" t="s">
        <v>942</v>
      </c>
      <c r="F462" t="s">
        <v>1903</v>
      </c>
    </row>
    <row r="463" spans="1:6" x14ac:dyDescent="0.35">
      <c r="A463" t="s">
        <v>1927</v>
      </c>
      <c r="B463" t="s">
        <v>1928</v>
      </c>
      <c r="C463" t="b">
        <v>1</v>
      </c>
      <c r="D463" t="s">
        <v>1899</v>
      </c>
      <c r="E463" t="s">
        <v>942</v>
      </c>
      <c r="F463" t="s">
        <v>1759</v>
      </c>
    </row>
    <row r="464" spans="1:6" x14ac:dyDescent="0.35">
      <c r="A464" t="s">
        <v>1929</v>
      </c>
      <c r="B464" t="s">
        <v>860</v>
      </c>
      <c r="C464" t="b">
        <v>0</v>
      </c>
      <c r="E464" t="s">
        <v>739</v>
      </c>
      <c r="F464" t="s">
        <v>1351</v>
      </c>
    </row>
    <row r="465" spans="1:6" x14ac:dyDescent="0.35">
      <c r="A465" t="s">
        <v>1930</v>
      </c>
      <c r="B465" t="s">
        <v>865</v>
      </c>
      <c r="C465" t="b">
        <v>0</v>
      </c>
      <c r="E465" t="s">
        <v>739</v>
      </c>
      <c r="F465" t="s">
        <v>1351</v>
      </c>
    </row>
    <row r="466" spans="1:6" x14ac:dyDescent="0.35">
      <c r="A466" t="s">
        <v>1931</v>
      </c>
      <c r="B466" t="s">
        <v>1932</v>
      </c>
      <c r="C466" t="b">
        <v>1</v>
      </c>
      <c r="D466" t="s">
        <v>1930</v>
      </c>
      <c r="E466" t="s">
        <v>739</v>
      </c>
      <c r="F466" t="s">
        <v>1033</v>
      </c>
    </row>
    <row r="467" spans="1:6" x14ac:dyDescent="0.35">
      <c r="A467" t="s">
        <v>1933</v>
      </c>
      <c r="B467" t="s">
        <v>1934</v>
      </c>
      <c r="C467" t="b">
        <v>1</v>
      </c>
      <c r="D467" t="s">
        <v>1930</v>
      </c>
      <c r="E467" t="s">
        <v>739</v>
      </c>
      <c r="F467" t="s">
        <v>1351</v>
      </c>
    </row>
    <row r="468" spans="1:6" x14ac:dyDescent="0.35">
      <c r="A468" t="s">
        <v>1935</v>
      </c>
      <c r="B468" t="s">
        <v>1936</v>
      </c>
      <c r="C468" t="b">
        <v>1</v>
      </c>
      <c r="D468" t="s">
        <v>1930</v>
      </c>
      <c r="E468" t="s">
        <v>739</v>
      </c>
      <c r="F468" t="s">
        <v>1351</v>
      </c>
    </row>
    <row r="469" spans="1:6" x14ac:dyDescent="0.35">
      <c r="A469" t="s">
        <v>1937</v>
      </c>
      <c r="B469" t="s">
        <v>1938</v>
      </c>
      <c r="C469" t="b">
        <v>1</v>
      </c>
      <c r="D469" t="s">
        <v>1930</v>
      </c>
      <c r="E469" t="s">
        <v>739</v>
      </c>
      <c r="F469" t="s">
        <v>1351</v>
      </c>
    </row>
    <row r="470" spans="1:6" x14ac:dyDescent="0.35">
      <c r="A470" t="s">
        <v>1939</v>
      </c>
      <c r="B470" t="s">
        <v>874</v>
      </c>
      <c r="C470" t="b">
        <v>0</v>
      </c>
      <c r="E470" t="s">
        <v>736</v>
      </c>
      <c r="F470" t="s">
        <v>1331</v>
      </c>
    </row>
    <row r="471" spans="1:6" x14ac:dyDescent="0.35">
      <c r="A471" t="s">
        <v>1940</v>
      </c>
      <c r="B471" t="s">
        <v>926</v>
      </c>
      <c r="C471" t="b">
        <v>0</v>
      </c>
      <c r="E471" t="s">
        <v>734</v>
      </c>
      <c r="F471" t="s">
        <v>1941</v>
      </c>
    </row>
    <row r="472" spans="1:6" x14ac:dyDescent="0.35">
      <c r="A472" t="s">
        <v>1942</v>
      </c>
      <c r="B472" t="s">
        <v>875</v>
      </c>
      <c r="C472" t="b">
        <v>0</v>
      </c>
      <c r="E472" t="s">
        <v>739</v>
      </c>
      <c r="F472" t="s">
        <v>1943</v>
      </c>
    </row>
    <row r="473" spans="1:6" x14ac:dyDescent="0.35">
      <c r="A473" t="s">
        <v>1944</v>
      </c>
      <c r="B473" t="s">
        <v>767</v>
      </c>
      <c r="C473" t="b">
        <v>0</v>
      </c>
      <c r="E473" t="s">
        <v>737</v>
      </c>
      <c r="F473" t="s">
        <v>1945</v>
      </c>
    </row>
    <row r="474" spans="1:6" x14ac:dyDescent="0.35">
      <c r="A474" t="s">
        <v>1946</v>
      </c>
      <c r="B474" t="s">
        <v>1947</v>
      </c>
      <c r="C474" t="b">
        <v>1</v>
      </c>
      <c r="D474" t="s">
        <v>1944</v>
      </c>
      <c r="E474" t="s">
        <v>737</v>
      </c>
      <c r="F474" t="s">
        <v>1945</v>
      </c>
    </row>
    <row r="475" spans="1:6" x14ac:dyDescent="0.35">
      <c r="A475" t="s">
        <v>1948</v>
      </c>
      <c r="B475" t="s">
        <v>1949</v>
      </c>
      <c r="C475" t="b">
        <v>1</v>
      </c>
      <c r="D475" t="s">
        <v>1944</v>
      </c>
      <c r="E475" t="s">
        <v>737</v>
      </c>
      <c r="F475" t="s">
        <v>1945</v>
      </c>
    </row>
    <row r="476" spans="1:6" x14ac:dyDescent="0.35">
      <c r="A476" t="s">
        <v>1950</v>
      </c>
      <c r="B476" t="s">
        <v>775</v>
      </c>
      <c r="C476" t="b">
        <v>0</v>
      </c>
      <c r="E476" t="s">
        <v>737</v>
      </c>
      <c r="F476" t="s">
        <v>3227</v>
      </c>
    </row>
    <row r="477" spans="1:6" x14ac:dyDescent="0.35">
      <c r="A477" t="s">
        <v>1951</v>
      </c>
      <c r="B477" t="s">
        <v>1952</v>
      </c>
      <c r="C477" t="b">
        <v>1</v>
      </c>
      <c r="D477" t="s">
        <v>1950</v>
      </c>
      <c r="E477" t="s">
        <v>737</v>
      </c>
      <c r="F477" t="s">
        <v>1953</v>
      </c>
    </row>
    <row r="478" spans="1:6" x14ac:dyDescent="0.35">
      <c r="A478" t="s">
        <v>3228</v>
      </c>
      <c r="B478" t="s">
        <v>3229</v>
      </c>
      <c r="C478" t="b">
        <v>1</v>
      </c>
      <c r="D478" t="s">
        <v>1950</v>
      </c>
      <c r="E478" t="s">
        <v>737</v>
      </c>
      <c r="F478" t="s">
        <v>1953</v>
      </c>
    </row>
    <row r="479" spans="1:6" x14ac:dyDescent="0.35">
      <c r="A479" t="s">
        <v>1954</v>
      </c>
      <c r="B479" t="s">
        <v>1955</v>
      </c>
      <c r="C479" t="b">
        <v>1</v>
      </c>
      <c r="D479" t="s">
        <v>1950</v>
      </c>
      <c r="E479" t="s">
        <v>737</v>
      </c>
      <c r="F479" t="s">
        <v>1956</v>
      </c>
    </row>
    <row r="480" spans="1:6" x14ac:dyDescent="0.35">
      <c r="A480" t="s">
        <v>1957</v>
      </c>
      <c r="B480" t="s">
        <v>1958</v>
      </c>
      <c r="C480" t="b">
        <v>1</v>
      </c>
      <c r="D480" t="s">
        <v>1950</v>
      </c>
      <c r="E480" t="s">
        <v>737</v>
      </c>
      <c r="F480" t="s">
        <v>3230</v>
      </c>
    </row>
    <row r="481" spans="1:6" x14ac:dyDescent="0.35">
      <c r="A481" t="s">
        <v>1959</v>
      </c>
      <c r="B481" t="s">
        <v>1960</v>
      </c>
      <c r="C481" t="b">
        <v>1</v>
      </c>
      <c r="D481" t="s">
        <v>1950</v>
      </c>
      <c r="E481" t="s">
        <v>737</v>
      </c>
      <c r="F481" t="s">
        <v>3231</v>
      </c>
    </row>
    <row r="482" spans="1:6" x14ac:dyDescent="0.35">
      <c r="A482" t="s">
        <v>1961</v>
      </c>
      <c r="B482" t="s">
        <v>1962</v>
      </c>
      <c r="C482" t="b">
        <v>1</v>
      </c>
      <c r="D482" t="s">
        <v>1950</v>
      </c>
      <c r="E482" t="s">
        <v>737</v>
      </c>
      <c r="F482" t="s">
        <v>1963</v>
      </c>
    </row>
    <row r="483" spans="1:6" x14ac:dyDescent="0.35">
      <c r="A483" t="s">
        <v>1964</v>
      </c>
      <c r="B483" t="s">
        <v>1965</v>
      </c>
      <c r="C483" t="b">
        <v>1</v>
      </c>
      <c r="D483" t="s">
        <v>1950</v>
      </c>
      <c r="E483" t="s">
        <v>737</v>
      </c>
      <c r="F483" t="s">
        <v>1963</v>
      </c>
    </row>
    <row r="484" spans="1:6" x14ac:dyDescent="0.35">
      <c r="A484" t="s">
        <v>1966</v>
      </c>
      <c r="B484" t="s">
        <v>1967</v>
      </c>
      <c r="C484" t="b">
        <v>1</v>
      </c>
      <c r="D484" t="s">
        <v>1950</v>
      </c>
      <c r="E484" t="s">
        <v>737</v>
      </c>
      <c r="F484" t="s">
        <v>3232</v>
      </c>
    </row>
    <row r="485" spans="1:6" x14ac:dyDescent="0.35">
      <c r="A485" t="s">
        <v>1968</v>
      </c>
      <c r="B485" t="s">
        <v>878</v>
      </c>
      <c r="C485" t="b">
        <v>0</v>
      </c>
      <c r="E485" t="s">
        <v>736</v>
      </c>
      <c r="F485" t="s">
        <v>1969</v>
      </c>
    </row>
    <row r="486" spans="1:6" x14ac:dyDescent="0.35">
      <c r="A486" t="s">
        <v>1970</v>
      </c>
      <c r="B486" t="s">
        <v>784</v>
      </c>
      <c r="C486" t="b">
        <v>0</v>
      </c>
      <c r="E486" t="s">
        <v>1971</v>
      </c>
      <c r="F486" t="s">
        <v>1972</v>
      </c>
    </row>
    <row r="487" spans="1:6" x14ac:dyDescent="0.35">
      <c r="A487" t="s">
        <v>1973</v>
      </c>
      <c r="B487" t="s">
        <v>848</v>
      </c>
      <c r="C487" t="b">
        <v>0</v>
      </c>
      <c r="E487" t="s">
        <v>741</v>
      </c>
      <c r="F487" t="s">
        <v>1974</v>
      </c>
    </row>
    <row r="488" spans="1:6" x14ac:dyDescent="0.35">
      <c r="A488" t="s">
        <v>1975</v>
      </c>
      <c r="B488" t="s">
        <v>927</v>
      </c>
      <c r="C488" t="b">
        <v>0</v>
      </c>
      <c r="E488" t="s">
        <v>734</v>
      </c>
      <c r="F488" t="s">
        <v>1976</v>
      </c>
    </row>
    <row r="489" spans="1:6" x14ac:dyDescent="0.35">
      <c r="A489" t="s">
        <v>1977</v>
      </c>
      <c r="B489" t="s">
        <v>928</v>
      </c>
      <c r="C489" t="b">
        <v>0</v>
      </c>
      <c r="E489" t="s">
        <v>734</v>
      </c>
      <c r="F489" t="s">
        <v>1978</v>
      </c>
    </row>
    <row r="490" spans="1:6" x14ac:dyDescent="0.35">
      <c r="A490" t="s">
        <v>1979</v>
      </c>
      <c r="B490" t="s">
        <v>840</v>
      </c>
      <c r="C490" t="b">
        <v>0</v>
      </c>
      <c r="E490" t="s">
        <v>1980</v>
      </c>
      <c r="F490" t="s">
        <v>1981</v>
      </c>
    </row>
    <row r="491" spans="1:6" x14ac:dyDescent="0.35">
      <c r="A491" t="s">
        <v>1982</v>
      </c>
      <c r="B491" t="s">
        <v>1983</v>
      </c>
      <c r="C491" t="b">
        <v>1</v>
      </c>
      <c r="D491" t="s">
        <v>1979</v>
      </c>
      <c r="E491" t="s">
        <v>1980</v>
      </c>
      <c r="F491" t="s">
        <v>3233</v>
      </c>
    </row>
    <row r="492" spans="1:6" x14ac:dyDescent="0.35">
      <c r="A492" t="s">
        <v>1985</v>
      </c>
      <c r="B492" t="s">
        <v>1986</v>
      </c>
      <c r="C492" t="b">
        <v>1</v>
      </c>
      <c r="D492" t="s">
        <v>1979</v>
      </c>
      <c r="E492" t="s">
        <v>1980</v>
      </c>
      <c r="F492" t="s">
        <v>1987</v>
      </c>
    </row>
    <row r="493" spans="1:6" x14ac:dyDescent="0.35">
      <c r="A493" t="s">
        <v>1988</v>
      </c>
      <c r="B493" t="s">
        <v>1989</v>
      </c>
      <c r="C493" t="b">
        <v>1</v>
      </c>
      <c r="D493" t="s">
        <v>1979</v>
      </c>
      <c r="E493" t="s">
        <v>1980</v>
      </c>
      <c r="F493" t="s">
        <v>1984</v>
      </c>
    </row>
    <row r="494" spans="1:6" x14ac:dyDescent="0.35">
      <c r="A494" t="s">
        <v>1990</v>
      </c>
      <c r="B494" t="s">
        <v>1991</v>
      </c>
      <c r="C494" t="b">
        <v>1</v>
      </c>
      <c r="D494" t="s">
        <v>1979</v>
      </c>
      <c r="E494" t="s">
        <v>1980</v>
      </c>
      <c r="F494" t="s">
        <v>3234</v>
      </c>
    </row>
    <row r="495" spans="1:6" x14ac:dyDescent="0.35">
      <c r="A495" t="s">
        <v>1992</v>
      </c>
      <c r="B495" t="s">
        <v>1993</v>
      </c>
      <c r="C495" t="b">
        <v>1</v>
      </c>
      <c r="D495" t="s">
        <v>1979</v>
      </c>
      <c r="E495" t="s">
        <v>1980</v>
      </c>
      <c r="F495" t="s">
        <v>1984</v>
      </c>
    </row>
    <row r="496" spans="1:6" x14ac:dyDescent="0.35">
      <c r="A496" t="s">
        <v>1994</v>
      </c>
      <c r="B496" t="s">
        <v>808</v>
      </c>
      <c r="C496" t="b">
        <v>0</v>
      </c>
      <c r="E496" t="s">
        <v>740</v>
      </c>
      <c r="F496" t="s">
        <v>1073</v>
      </c>
    </row>
    <row r="497" spans="1:6" x14ac:dyDescent="0.35">
      <c r="A497" t="s">
        <v>1995</v>
      </c>
      <c r="B497" t="s">
        <v>886</v>
      </c>
      <c r="C497" t="b">
        <v>0</v>
      </c>
      <c r="E497" t="s">
        <v>738</v>
      </c>
      <c r="F497" t="s">
        <v>959</v>
      </c>
    </row>
    <row r="498" spans="1:6" x14ac:dyDescent="0.35">
      <c r="A498" t="s">
        <v>1996</v>
      </c>
      <c r="B498" t="s">
        <v>867</v>
      </c>
      <c r="C498" t="b">
        <v>0</v>
      </c>
      <c r="E498" t="s">
        <v>728</v>
      </c>
    </row>
    <row r="499" spans="1:6" x14ac:dyDescent="0.35">
      <c r="A499" t="s">
        <v>1997</v>
      </c>
      <c r="B499" t="s">
        <v>1998</v>
      </c>
      <c r="C499" t="b">
        <v>1</v>
      </c>
      <c r="D499" t="s">
        <v>1996</v>
      </c>
      <c r="E499" t="s">
        <v>728</v>
      </c>
    </row>
    <row r="500" spans="1:6" x14ac:dyDescent="0.35">
      <c r="A500" t="s">
        <v>1999</v>
      </c>
      <c r="B500" t="s">
        <v>2000</v>
      </c>
      <c r="C500" t="b">
        <v>1</v>
      </c>
      <c r="D500" t="s">
        <v>1996</v>
      </c>
      <c r="E500" t="s">
        <v>728</v>
      </c>
    </row>
    <row r="501" spans="1:6" x14ac:dyDescent="0.35">
      <c r="A501" t="s">
        <v>2001</v>
      </c>
      <c r="B501" t="s">
        <v>871</v>
      </c>
      <c r="C501" t="b">
        <v>0</v>
      </c>
      <c r="E501" t="s">
        <v>728</v>
      </c>
    </row>
    <row r="502" spans="1:6" x14ac:dyDescent="0.35">
      <c r="A502" t="s">
        <v>2002</v>
      </c>
      <c r="B502" t="s">
        <v>2003</v>
      </c>
      <c r="C502" t="b">
        <v>1</v>
      </c>
      <c r="D502" t="s">
        <v>2001</v>
      </c>
      <c r="E502" t="s">
        <v>728</v>
      </c>
    </row>
    <row r="503" spans="1:6" x14ac:dyDescent="0.35">
      <c r="A503" t="s">
        <v>2004</v>
      </c>
      <c r="B503" t="s">
        <v>2005</v>
      </c>
      <c r="C503" t="b">
        <v>1</v>
      </c>
      <c r="D503" t="s">
        <v>2001</v>
      </c>
      <c r="E503" t="s">
        <v>728</v>
      </c>
    </row>
    <row r="504" spans="1:6" x14ac:dyDescent="0.35">
      <c r="A504" t="s">
        <v>2006</v>
      </c>
      <c r="B504" t="s">
        <v>2007</v>
      </c>
      <c r="C504" t="b">
        <v>1</v>
      </c>
      <c r="D504" t="s">
        <v>2001</v>
      </c>
      <c r="E504" t="s">
        <v>728</v>
      </c>
    </row>
    <row r="505" spans="1:6" x14ac:dyDescent="0.35">
      <c r="A505" t="s">
        <v>2008</v>
      </c>
      <c r="B505" t="s">
        <v>2009</v>
      </c>
      <c r="C505" t="b">
        <v>1</v>
      </c>
      <c r="D505" t="s">
        <v>2001</v>
      </c>
      <c r="E505" t="s">
        <v>728</v>
      </c>
    </row>
    <row r="506" spans="1:6" x14ac:dyDescent="0.35">
      <c r="A506" t="s">
        <v>2010</v>
      </c>
      <c r="B506" t="s">
        <v>2011</v>
      </c>
      <c r="C506" t="b">
        <v>1</v>
      </c>
      <c r="D506" t="s">
        <v>2001</v>
      </c>
      <c r="E506" t="s">
        <v>728</v>
      </c>
    </row>
    <row r="507" spans="1:6" x14ac:dyDescent="0.35">
      <c r="A507" t="s">
        <v>2012</v>
      </c>
      <c r="B507" t="s">
        <v>891</v>
      </c>
      <c r="C507" t="b">
        <v>0</v>
      </c>
      <c r="E507" t="s">
        <v>728</v>
      </c>
    </row>
    <row r="508" spans="1:6" x14ac:dyDescent="0.35">
      <c r="A508" t="s">
        <v>2013</v>
      </c>
      <c r="B508" t="s">
        <v>2014</v>
      </c>
      <c r="C508" t="b">
        <v>1</v>
      </c>
      <c r="D508" t="s">
        <v>2012</v>
      </c>
      <c r="E508" t="s">
        <v>728</v>
      </c>
    </row>
    <row r="509" spans="1:6" x14ac:dyDescent="0.35">
      <c r="A509" t="s">
        <v>2015</v>
      </c>
      <c r="B509" t="s">
        <v>2016</v>
      </c>
      <c r="C509" t="b">
        <v>1</v>
      </c>
      <c r="D509" t="s">
        <v>2012</v>
      </c>
      <c r="E509" t="s">
        <v>728</v>
      </c>
    </row>
    <row r="510" spans="1:6" x14ac:dyDescent="0.35">
      <c r="A510" t="s">
        <v>2017</v>
      </c>
      <c r="B510" t="s">
        <v>2018</v>
      </c>
      <c r="C510" t="b">
        <v>1</v>
      </c>
      <c r="D510" t="s">
        <v>2012</v>
      </c>
      <c r="E510" t="s">
        <v>728</v>
      </c>
    </row>
    <row r="511" spans="1:6" x14ac:dyDescent="0.35">
      <c r="A511" t="s">
        <v>2019</v>
      </c>
      <c r="B511" t="s">
        <v>899</v>
      </c>
      <c r="C511" t="b">
        <v>0</v>
      </c>
      <c r="E511" t="s">
        <v>728</v>
      </c>
      <c r="F511" t="s">
        <v>1816</v>
      </c>
    </row>
    <row r="512" spans="1:6" x14ac:dyDescent="0.35">
      <c r="A512" t="s">
        <v>2020</v>
      </c>
      <c r="B512" t="s">
        <v>924</v>
      </c>
      <c r="C512" t="b">
        <v>0</v>
      </c>
      <c r="E512" t="s">
        <v>732</v>
      </c>
      <c r="F512" t="s">
        <v>2021</v>
      </c>
    </row>
    <row r="513" spans="1:6" x14ac:dyDescent="0.35">
      <c r="A513" t="s">
        <v>2022</v>
      </c>
      <c r="B513" t="s">
        <v>2023</v>
      </c>
      <c r="C513" t="b">
        <v>1</v>
      </c>
      <c r="D513" t="s">
        <v>2020</v>
      </c>
      <c r="E513" t="s">
        <v>732</v>
      </c>
      <c r="F513" t="s">
        <v>2024</v>
      </c>
    </row>
    <row r="514" spans="1:6" x14ac:dyDescent="0.35">
      <c r="A514" t="s">
        <v>2025</v>
      </c>
      <c r="B514" t="s">
        <v>2026</v>
      </c>
      <c r="C514" t="b">
        <v>1</v>
      </c>
      <c r="D514" t="s">
        <v>2020</v>
      </c>
      <c r="E514" t="s">
        <v>732</v>
      </c>
      <c r="F514" t="s">
        <v>1816</v>
      </c>
    </row>
    <row r="515" spans="1:6" x14ac:dyDescent="0.35">
      <c r="A515" t="s">
        <v>2027</v>
      </c>
      <c r="B515" t="s">
        <v>2028</v>
      </c>
      <c r="C515" t="b">
        <v>1</v>
      </c>
      <c r="D515" t="s">
        <v>2020</v>
      </c>
      <c r="E515" t="s">
        <v>732</v>
      </c>
      <c r="F515" t="s">
        <v>1404</v>
      </c>
    </row>
    <row r="516" spans="1:6" x14ac:dyDescent="0.35">
      <c r="A516" t="s">
        <v>2029</v>
      </c>
      <c r="B516" t="s">
        <v>2030</v>
      </c>
      <c r="C516" t="b">
        <v>1</v>
      </c>
      <c r="D516" t="s">
        <v>2020</v>
      </c>
      <c r="E516" t="s">
        <v>732</v>
      </c>
      <c r="F516" t="s">
        <v>2031</v>
      </c>
    </row>
    <row r="517" spans="1:6" x14ac:dyDescent="0.35">
      <c r="A517" t="s">
        <v>2032</v>
      </c>
      <c r="B517" t="s">
        <v>2033</v>
      </c>
      <c r="C517" t="b">
        <v>1</v>
      </c>
      <c r="D517" t="s">
        <v>2020</v>
      </c>
      <c r="E517" t="s">
        <v>732</v>
      </c>
      <c r="F517" t="s">
        <v>2021</v>
      </c>
    </row>
    <row r="518" spans="1:6" x14ac:dyDescent="0.35">
      <c r="A518" t="s">
        <v>2034</v>
      </c>
      <c r="B518" t="s">
        <v>866</v>
      </c>
      <c r="C518" t="b">
        <v>0</v>
      </c>
      <c r="E518" t="s">
        <v>731</v>
      </c>
      <c r="F518" t="s">
        <v>2035</v>
      </c>
    </row>
    <row r="519" spans="1:6" x14ac:dyDescent="0.35">
      <c r="A519" t="s">
        <v>2036</v>
      </c>
      <c r="B519" t="s">
        <v>854</v>
      </c>
      <c r="C519" t="b">
        <v>0</v>
      </c>
      <c r="E519" t="s">
        <v>741</v>
      </c>
      <c r="F519" t="s">
        <v>2037</v>
      </c>
    </row>
    <row r="520" spans="1:6" x14ac:dyDescent="0.35">
      <c r="A520" t="s">
        <v>2038</v>
      </c>
      <c r="B520" t="s">
        <v>869</v>
      </c>
      <c r="C520" t="b">
        <v>0</v>
      </c>
      <c r="E520" t="s">
        <v>731</v>
      </c>
      <c r="F520" t="s">
        <v>1759</v>
      </c>
    </row>
    <row r="521" spans="1:6" x14ac:dyDescent="0.35">
      <c r="A521" t="s">
        <v>2039</v>
      </c>
      <c r="B521" t="s">
        <v>820</v>
      </c>
      <c r="C521" t="b">
        <v>0</v>
      </c>
      <c r="E521" t="s">
        <v>2040</v>
      </c>
      <c r="F521" t="s">
        <v>1463</v>
      </c>
    </row>
    <row r="522" spans="1:6" x14ac:dyDescent="0.35">
      <c r="A522" t="s">
        <v>2041</v>
      </c>
      <c r="B522" t="s">
        <v>882</v>
      </c>
      <c r="C522" t="b">
        <v>0</v>
      </c>
      <c r="E522" t="s">
        <v>736</v>
      </c>
      <c r="F522" t="s">
        <v>2042</v>
      </c>
    </row>
    <row r="523" spans="1:6" x14ac:dyDescent="0.35">
      <c r="A523" t="s">
        <v>2043</v>
      </c>
      <c r="B523" t="s">
        <v>2044</v>
      </c>
      <c r="C523" t="b">
        <v>1</v>
      </c>
      <c r="D523" t="s">
        <v>2041</v>
      </c>
      <c r="E523" t="s">
        <v>736</v>
      </c>
      <c r="F523" t="s">
        <v>2042</v>
      </c>
    </row>
    <row r="524" spans="1:6" x14ac:dyDescent="0.35">
      <c r="A524" t="s">
        <v>2045</v>
      </c>
      <c r="B524" t="s">
        <v>897</v>
      </c>
      <c r="C524" t="b">
        <v>0</v>
      </c>
      <c r="E524" t="s">
        <v>729</v>
      </c>
      <c r="F524" t="s">
        <v>1014</v>
      </c>
    </row>
    <row r="525" spans="1:6" x14ac:dyDescent="0.35">
      <c r="A525" t="s">
        <v>2046</v>
      </c>
      <c r="B525" t="s">
        <v>2047</v>
      </c>
      <c r="C525" t="b">
        <v>1</v>
      </c>
      <c r="D525" t="s">
        <v>2045</v>
      </c>
      <c r="E525" t="s">
        <v>729</v>
      </c>
      <c r="F525" t="s">
        <v>1014</v>
      </c>
    </row>
    <row r="526" spans="1:6" x14ac:dyDescent="0.35">
      <c r="A526" t="s">
        <v>2048</v>
      </c>
      <c r="B526" t="s">
        <v>2049</v>
      </c>
      <c r="C526" t="b">
        <v>1</v>
      </c>
      <c r="D526" t="s">
        <v>2045</v>
      </c>
      <c r="E526" t="s">
        <v>729</v>
      </c>
      <c r="F526" t="s">
        <v>1014</v>
      </c>
    </row>
    <row r="527" spans="1:6" x14ac:dyDescent="0.35">
      <c r="A527" t="s">
        <v>2050</v>
      </c>
      <c r="B527" t="s">
        <v>2051</v>
      </c>
      <c r="C527" t="b">
        <v>1</v>
      </c>
      <c r="D527" t="s">
        <v>2045</v>
      </c>
      <c r="E527" t="s">
        <v>729</v>
      </c>
      <c r="F527" t="s">
        <v>1014</v>
      </c>
    </row>
    <row r="528" spans="1:6" x14ac:dyDescent="0.35">
      <c r="A528" t="s">
        <v>2052</v>
      </c>
      <c r="B528" t="s">
        <v>2053</v>
      </c>
      <c r="C528" t="b">
        <v>1</v>
      </c>
      <c r="D528" t="s">
        <v>2045</v>
      </c>
      <c r="E528" t="s">
        <v>729</v>
      </c>
      <c r="F528" t="s">
        <v>1014</v>
      </c>
    </row>
    <row r="529" spans="1:6" x14ac:dyDescent="0.35">
      <c r="A529" t="s">
        <v>2054</v>
      </c>
      <c r="B529" t="s">
        <v>2055</v>
      </c>
      <c r="C529" t="b">
        <v>1</v>
      </c>
      <c r="D529" t="s">
        <v>2045</v>
      </c>
      <c r="E529" t="s">
        <v>729</v>
      </c>
      <c r="F529" t="s">
        <v>1014</v>
      </c>
    </row>
    <row r="530" spans="1:6" x14ac:dyDescent="0.35">
      <c r="A530" t="s">
        <v>2056</v>
      </c>
      <c r="B530" t="s">
        <v>2057</v>
      </c>
      <c r="C530" t="b">
        <v>1</v>
      </c>
      <c r="D530" t="s">
        <v>2045</v>
      </c>
      <c r="E530" t="s">
        <v>729</v>
      </c>
      <c r="F530" t="s">
        <v>1014</v>
      </c>
    </row>
    <row r="531" spans="1:6" x14ac:dyDescent="0.35">
      <c r="A531" t="s">
        <v>2058</v>
      </c>
      <c r="B531" t="s">
        <v>905</v>
      </c>
      <c r="C531" t="b">
        <v>0</v>
      </c>
      <c r="E531" t="s">
        <v>735</v>
      </c>
      <c r="F531" t="s">
        <v>990</v>
      </c>
    </row>
    <row r="532" spans="1:6" x14ac:dyDescent="0.35">
      <c r="A532" t="s">
        <v>2059</v>
      </c>
      <c r="B532" t="s">
        <v>906</v>
      </c>
      <c r="C532" t="b">
        <v>0</v>
      </c>
      <c r="E532" t="s">
        <v>735</v>
      </c>
      <c r="F532" t="s">
        <v>2060</v>
      </c>
    </row>
    <row r="533" spans="1:6" x14ac:dyDescent="0.35">
      <c r="A533" t="s">
        <v>2061</v>
      </c>
      <c r="B533" t="s">
        <v>907</v>
      </c>
      <c r="C533" t="b">
        <v>0</v>
      </c>
      <c r="E533" t="s">
        <v>735</v>
      </c>
      <c r="F533" t="s">
        <v>2062</v>
      </c>
    </row>
    <row r="534" spans="1:6" x14ac:dyDescent="0.35">
      <c r="A534" t="s">
        <v>2063</v>
      </c>
      <c r="B534" t="s">
        <v>908</v>
      </c>
      <c r="C534" t="b">
        <v>0</v>
      </c>
      <c r="E534" t="s">
        <v>735</v>
      </c>
      <c r="F534" t="s">
        <v>2064</v>
      </c>
    </row>
    <row r="535" spans="1:6" x14ac:dyDescent="0.35">
      <c r="A535" t="s">
        <v>2065</v>
      </c>
      <c r="B535" t="s">
        <v>2066</v>
      </c>
      <c r="C535" t="b">
        <v>1</v>
      </c>
      <c r="D535" t="s">
        <v>2063</v>
      </c>
      <c r="E535" t="s">
        <v>735</v>
      </c>
      <c r="F535" t="s">
        <v>2067</v>
      </c>
    </row>
    <row r="536" spans="1:6" x14ac:dyDescent="0.35">
      <c r="A536" t="s">
        <v>2068</v>
      </c>
      <c r="B536" t="s">
        <v>2069</v>
      </c>
      <c r="C536" t="b">
        <v>1</v>
      </c>
      <c r="D536" t="s">
        <v>2063</v>
      </c>
      <c r="E536" t="s">
        <v>735</v>
      </c>
      <c r="F536" t="s">
        <v>2070</v>
      </c>
    </row>
    <row r="537" spans="1:6" x14ac:dyDescent="0.35">
      <c r="A537" t="s">
        <v>2071</v>
      </c>
      <c r="B537" t="s">
        <v>2072</v>
      </c>
      <c r="C537" t="b">
        <v>1</v>
      </c>
      <c r="D537" t="s">
        <v>2063</v>
      </c>
      <c r="E537" t="s">
        <v>735</v>
      </c>
      <c r="F537" t="s">
        <v>2067</v>
      </c>
    </row>
    <row r="538" spans="1:6" x14ac:dyDescent="0.35">
      <c r="A538" t="s">
        <v>2073</v>
      </c>
      <c r="B538" t="s">
        <v>2074</v>
      </c>
      <c r="C538" t="b">
        <v>1</v>
      </c>
      <c r="D538" t="s">
        <v>2063</v>
      </c>
      <c r="E538" t="s">
        <v>735</v>
      </c>
      <c r="F538" t="s">
        <v>2075</v>
      </c>
    </row>
    <row r="539" spans="1:6" x14ac:dyDescent="0.35">
      <c r="A539" t="s">
        <v>2076</v>
      </c>
      <c r="B539" t="s">
        <v>929</v>
      </c>
      <c r="C539" t="b">
        <v>0</v>
      </c>
      <c r="E539" t="s">
        <v>734</v>
      </c>
      <c r="F539" t="s">
        <v>2077</v>
      </c>
    </row>
    <row r="540" spans="1:6" x14ac:dyDescent="0.35">
      <c r="A540" t="s">
        <v>2078</v>
      </c>
      <c r="B540" t="s">
        <v>2079</v>
      </c>
      <c r="C540" t="b">
        <v>1</v>
      </c>
      <c r="D540" t="s">
        <v>2076</v>
      </c>
      <c r="E540" t="s">
        <v>734</v>
      </c>
      <c r="F540" t="s">
        <v>1695</v>
      </c>
    </row>
    <row r="541" spans="1:6" x14ac:dyDescent="0.35">
      <c r="A541" t="s">
        <v>2080</v>
      </c>
      <c r="B541" t="s">
        <v>2081</v>
      </c>
      <c r="C541" t="b">
        <v>1</v>
      </c>
      <c r="D541" t="s">
        <v>2076</v>
      </c>
      <c r="E541" t="s">
        <v>734</v>
      </c>
      <c r="F541" t="s">
        <v>1407</v>
      </c>
    </row>
    <row r="542" spans="1:6" x14ac:dyDescent="0.35">
      <c r="A542" t="s">
        <v>2082</v>
      </c>
      <c r="B542" t="s">
        <v>2083</v>
      </c>
      <c r="C542" t="b">
        <v>1</v>
      </c>
      <c r="D542" t="s">
        <v>2076</v>
      </c>
      <c r="E542" t="s">
        <v>734</v>
      </c>
      <c r="F542" t="s">
        <v>2084</v>
      </c>
    </row>
    <row r="543" spans="1:6" x14ac:dyDescent="0.35">
      <c r="A543" t="s">
        <v>2085</v>
      </c>
      <c r="B543" t="s">
        <v>2086</v>
      </c>
      <c r="C543" t="b">
        <v>1</v>
      </c>
      <c r="D543" t="s">
        <v>2076</v>
      </c>
      <c r="E543" t="s">
        <v>734</v>
      </c>
      <c r="F543" t="s">
        <v>1082</v>
      </c>
    </row>
    <row r="544" spans="1:6" x14ac:dyDescent="0.35">
      <c r="A544" t="s">
        <v>2087</v>
      </c>
      <c r="B544" t="s">
        <v>2088</v>
      </c>
      <c r="C544" t="b">
        <v>1</v>
      </c>
      <c r="D544" t="s">
        <v>2076</v>
      </c>
      <c r="E544" t="s">
        <v>734</v>
      </c>
      <c r="F544" t="s">
        <v>1692</v>
      </c>
    </row>
    <row r="545" spans="1:6" x14ac:dyDescent="0.35">
      <c r="A545" t="s">
        <v>2089</v>
      </c>
      <c r="B545" t="s">
        <v>2090</v>
      </c>
      <c r="C545" t="b">
        <v>1</v>
      </c>
      <c r="D545" t="s">
        <v>2076</v>
      </c>
      <c r="E545" t="s">
        <v>734</v>
      </c>
      <c r="F545" t="s">
        <v>2091</v>
      </c>
    </row>
    <row r="546" spans="1:6" x14ac:dyDescent="0.35">
      <c r="A546" t="s">
        <v>2092</v>
      </c>
      <c r="B546" t="s">
        <v>790</v>
      </c>
      <c r="C546" t="b">
        <v>0</v>
      </c>
      <c r="E546" t="s">
        <v>730</v>
      </c>
      <c r="F546" t="s">
        <v>2093</v>
      </c>
    </row>
    <row r="547" spans="1:6" x14ac:dyDescent="0.35">
      <c r="A547" t="s">
        <v>2094</v>
      </c>
      <c r="B547" t="s">
        <v>2095</v>
      </c>
      <c r="C547" t="b">
        <v>1</v>
      </c>
      <c r="D547" t="s">
        <v>2092</v>
      </c>
      <c r="E547" t="s">
        <v>730</v>
      </c>
      <c r="F547" t="s">
        <v>2096</v>
      </c>
    </row>
    <row r="548" spans="1:6" x14ac:dyDescent="0.35">
      <c r="A548" t="s">
        <v>2097</v>
      </c>
      <c r="B548" t="s">
        <v>2098</v>
      </c>
      <c r="C548" t="b">
        <v>1</v>
      </c>
      <c r="D548" t="s">
        <v>2092</v>
      </c>
      <c r="E548" t="s">
        <v>730</v>
      </c>
      <c r="F548" t="s">
        <v>1695</v>
      </c>
    </row>
    <row r="549" spans="1:6" x14ac:dyDescent="0.35">
      <c r="A549" t="s">
        <v>2099</v>
      </c>
      <c r="B549" t="s">
        <v>2100</v>
      </c>
      <c r="C549" t="b">
        <v>1</v>
      </c>
      <c r="D549" t="s">
        <v>2092</v>
      </c>
      <c r="E549" t="s">
        <v>730</v>
      </c>
      <c r="F549" t="s">
        <v>1695</v>
      </c>
    </row>
    <row r="550" spans="1:6" x14ac:dyDescent="0.35">
      <c r="A550" t="s">
        <v>2101</v>
      </c>
      <c r="B550" t="s">
        <v>930</v>
      </c>
      <c r="C550" t="b">
        <v>0</v>
      </c>
      <c r="E550" t="s">
        <v>734</v>
      </c>
      <c r="F550" t="s">
        <v>2102</v>
      </c>
    </row>
    <row r="551" spans="1:6" x14ac:dyDescent="0.35">
      <c r="A551" t="s">
        <v>2103</v>
      </c>
      <c r="B551" t="s">
        <v>2104</v>
      </c>
      <c r="C551" t="b">
        <v>1</v>
      </c>
      <c r="D551" t="s">
        <v>2101</v>
      </c>
      <c r="E551" t="s">
        <v>734</v>
      </c>
      <c r="F551" t="s">
        <v>2105</v>
      </c>
    </row>
    <row r="552" spans="1:6" x14ac:dyDescent="0.35">
      <c r="A552" t="s">
        <v>2106</v>
      </c>
      <c r="B552" t="s">
        <v>2107</v>
      </c>
      <c r="C552" t="b">
        <v>1</v>
      </c>
      <c r="D552" t="s">
        <v>2101</v>
      </c>
      <c r="E552" t="s">
        <v>734</v>
      </c>
      <c r="F552" t="s">
        <v>1065</v>
      </c>
    </row>
    <row r="553" spans="1:6" x14ac:dyDescent="0.35">
      <c r="A553" t="s">
        <v>2108</v>
      </c>
      <c r="B553" t="s">
        <v>2109</v>
      </c>
      <c r="C553" t="b">
        <v>1</v>
      </c>
      <c r="D553" t="s">
        <v>2101</v>
      </c>
      <c r="E553" t="s">
        <v>734</v>
      </c>
      <c r="F553" t="s">
        <v>2110</v>
      </c>
    </row>
    <row r="554" spans="1:6" x14ac:dyDescent="0.35">
      <c r="A554" t="s">
        <v>2111</v>
      </c>
      <c r="B554" t="s">
        <v>2112</v>
      </c>
      <c r="C554" t="b">
        <v>1</v>
      </c>
      <c r="D554" t="s">
        <v>2101</v>
      </c>
      <c r="E554" t="s">
        <v>734</v>
      </c>
      <c r="F554" t="s">
        <v>982</v>
      </c>
    </row>
    <row r="555" spans="1:6" x14ac:dyDescent="0.35">
      <c r="A555" t="s">
        <v>2113</v>
      </c>
      <c r="B555" t="s">
        <v>2114</v>
      </c>
      <c r="C555" t="b">
        <v>1</v>
      </c>
      <c r="D555" t="s">
        <v>2101</v>
      </c>
      <c r="E555" t="s">
        <v>734</v>
      </c>
      <c r="F555" t="s">
        <v>1065</v>
      </c>
    </row>
    <row r="556" spans="1:6" x14ac:dyDescent="0.35">
      <c r="A556" t="s">
        <v>2115</v>
      </c>
      <c r="B556" t="s">
        <v>2116</v>
      </c>
      <c r="C556" t="b">
        <v>1</v>
      </c>
      <c r="D556" t="s">
        <v>2101</v>
      </c>
      <c r="E556" t="s">
        <v>734</v>
      </c>
      <c r="F556" t="s">
        <v>982</v>
      </c>
    </row>
    <row r="557" spans="1:6" x14ac:dyDescent="0.35">
      <c r="A557" t="s">
        <v>2117</v>
      </c>
      <c r="B557" t="s">
        <v>2118</v>
      </c>
      <c r="C557" t="b">
        <v>1</v>
      </c>
      <c r="D557" t="s">
        <v>2101</v>
      </c>
      <c r="E557" t="s">
        <v>734</v>
      </c>
      <c r="F557" t="s">
        <v>2119</v>
      </c>
    </row>
    <row r="558" spans="1:6" x14ac:dyDescent="0.35">
      <c r="A558" t="s">
        <v>2120</v>
      </c>
      <c r="B558" t="s">
        <v>2121</v>
      </c>
      <c r="C558" t="b">
        <v>1</v>
      </c>
      <c r="D558" t="s">
        <v>2101</v>
      </c>
      <c r="E558" t="s">
        <v>734</v>
      </c>
      <c r="F558" t="s">
        <v>2122</v>
      </c>
    </row>
    <row r="559" spans="1:6" x14ac:dyDescent="0.35">
      <c r="A559" t="s">
        <v>2123</v>
      </c>
      <c r="B559" t="s">
        <v>2124</v>
      </c>
      <c r="C559" t="b">
        <v>1</v>
      </c>
      <c r="D559" t="s">
        <v>2101</v>
      </c>
      <c r="E559" t="s">
        <v>734</v>
      </c>
      <c r="F559" t="s">
        <v>2125</v>
      </c>
    </row>
    <row r="560" spans="1:6" x14ac:dyDescent="0.35">
      <c r="A560" t="s">
        <v>2126</v>
      </c>
      <c r="B560" t="s">
        <v>2127</v>
      </c>
      <c r="C560" t="b">
        <v>1</v>
      </c>
      <c r="D560" t="s">
        <v>2101</v>
      </c>
      <c r="E560" t="s">
        <v>734</v>
      </c>
      <c r="F560" t="s">
        <v>982</v>
      </c>
    </row>
    <row r="561" spans="1:6" x14ac:dyDescent="0.35">
      <c r="A561" t="s">
        <v>2128</v>
      </c>
      <c r="B561" t="s">
        <v>2129</v>
      </c>
      <c r="C561" t="b">
        <v>1</v>
      </c>
      <c r="D561" t="s">
        <v>2101</v>
      </c>
      <c r="E561" t="s">
        <v>734</v>
      </c>
      <c r="F561" t="s">
        <v>2122</v>
      </c>
    </row>
    <row r="562" spans="1:6" x14ac:dyDescent="0.35">
      <c r="A562" t="s">
        <v>2130</v>
      </c>
      <c r="B562" t="s">
        <v>2131</v>
      </c>
      <c r="C562" t="b">
        <v>1</v>
      </c>
      <c r="D562" t="s">
        <v>2101</v>
      </c>
      <c r="E562" t="s">
        <v>734</v>
      </c>
      <c r="F562" t="s">
        <v>2132</v>
      </c>
    </row>
    <row r="563" spans="1:6" x14ac:dyDescent="0.35">
      <c r="A563" t="s">
        <v>2133</v>
      </c>
      <c r="B563" t="s">
        <v>2134</v>
      </c>
      <c r="C563" t="b">
        <v>1</v>
      </c>
      <c r="D563" t="s">
        <v>2101</v>
      </c>
      <c r="E563" t="s">
        <v>734</v>
      </c>
      <c r="F563" t="s">
        <v>982</v>
      </c>
    </row>
    <row r="564" spans="1:6" x14ac:dyDescent="0.35">
      <c r="A564" t="s">
        <v>2135</v>
      </c>
      <c r="B564" t="s">
        <v>885</v>
      </c>
      <c r="C564" t="b">
        <v>0</v>
      </c>
      <c r="E564" t="s">
        <v>736</v>
      </c>
      <c r="F564" t="s">
        <v>1055</v>
      </c>
    </row>
    <row r="565" spans="1:6" x14ac:dyDescent="0.35">
      <c r="A565" t="s">
        <v>2136</v>
      </c>
      <c r="B565" t="s">
        <v>889</v>
      </c>
      <c r="C565" t="b">
        <v>0</v>
      </c>
      <c r="E565" t="s">
        <v>736</v>
      </c>
      <c r="F565" t="s">
        <v>1055</v>
      </c>
    </row>
    <row r="566" spans="1:6" x14ac:dyDescent="0.35">
      <c r="A566" t="s">
        <v>2137</v>
      </c>
      <c r="B566" t="s">
        <v>2138</v>
      </c>
      <c r="C566" t="b">
        <v>1</v>
      </c>
      <c r="D566" t="s">
        <v>2136</v>
      </c>
      <c r="E566" t="s">
        <v>736</v>
      </c>
      <c r="F566" t="s">
        <v>1331</v>
      </c>
    </row>
    <row r="567" spans="1:6" x14ac:dyDescent="0.35">
      <c r="A567" t="s">
        <v>2139</v>
      </c>
      <c r="B567" t="s">
        <v>893</v>
      </c>
      <c r="C567" t="b">
        <v>0</v>
      </c>
      <c r="E567" t="s">
        <v>736</v>
      </c>
      <c r="F567" t="s">
        <v>2140</v>
      </c>
    </row>
    <row r="568" spans="1:6" x14ac:dyDescent="0.35">
      <c r="A568" t="s">
        <v>2141</v>
      </c>
      <c r="B568" t="s">
        <v>2142</v>
      </c>
      <c r="C568" t="b">
        <v>1</v>
      </c>
      <c r="D568" t="s">
        <v>2139</v>
      </c>
      <c r="E568" t="s">
        <v>736</v>
      </c>
      <c r="F568" t="s">
        <v>982</v>
      </c>
    </row>
    <row r="569" spans="1:6" x14ac:dyDescent="0.35">
      <c r="A569" t="s">
        <v>3235</v>
      </c>
      <c r="B569" t="s">
        <v>3236</v>
      </c>
      <c r="C569" t="b">
        <v>1</v>
      </c>
      <c r="D569" t="s">
        <v>2139</v>
      </c>
      <c r="E569" t="s">
        <v>736</v>
      </c>
      <c r="F569" t="s">
        <v>959</v>
      </c>
    </row>
    <row r="570" spans="1:6" x14ac:dyDescent="0.35">
      <c r="A570" t="s">
        <v>2143</v>
      </c>
      <c r="B570" t="s">
        <v>896</v>
      </c>
      <c r="C570" t="b">
        <v>0</v>
      </c>
      <c r="E570" t="s">
        <v>736</v>
      </c>
      <c r="F570" t="s">
        <v>1055</v>
      </c>
    </row>
    <row r="571" spans="1:6" x14ac:dyDescent="0.35">
      <c r="A571" t="s">
        <v>2144</v>
      </c>
      <c r="B571" t="s">
        <v>898</v>
      </c>
      <c r="C571" t="b">
        <v>0</v>
      </c>
      <c r="E571" t="s">
        <v>736</v>
      </c>
      <c r="F571" t="s">
        <v>1777</v>
      </c>
    </row>
    <row r="572" spans="1:6" x14ac:dyDescent="0.35">
      <c r="A572" t="s">
        <v>2145</v>
      </c>
      <c r="B572" t="s">
        <v>931</v>
      </c>
      <c r="C572" t="b">
        <v>0</v>
      </c>
      <c r="E572" t="s">
        <v>734</v>
      </c>
      <c r="F572" t="s">
        <v>1153</v>
      </c>
    </row>
    <row r="573" spans="1:6" x14ac:dyDescent="0.35">
      <c r="A573" t="s">
        <v>2146</v>
      </c>
      <c r="B573" t="s">
        <v>2147</v>
      </c>
      <c r="C573" t="b">
        <v>1</v>
      </c>
      <c r="D573" t="s">
        <v>2145</v>
      </c>
      <c r="E573" t="s">
        <v>734</v>
      </c>
      <c r="F573" t="s">
        <v>1153</v>
      </c>
    </row>
    <row r="574" spans="1:6" x14ac:dyDescent="0.35">
      <c r="A574" t="s">
        <v>2148</v>
      </c>
      <c r="B574" t="s">
        <v>900</v>
      </c>
      <c r="C574" t="b">
        <v>0</v>
      </c>
      <c r="E574" t="s">
        <v>736</v>
      </c>
      <c r="F574" t="s">
        <v>1055</v>
      </c>
    </row>
    <row r="575" spans="1:6" x14ac:dyDescent="0.35">
      <c r="A575" t="s">
        <v>2149</v>
      </c>
      <c r="B575" t="s">
        <v>872</v>
      </c>
      <c r="C575" t="b">
        <v>0</v>
      </c>
      <c r="E575" t="s">
        <v>731</v>
      </c>
      <c r="F575" t="s">
        <v>2150</v>
      </c>
    </row>
    <row r="576" spans="1:6" x14ac:dyDescent="0.35">
      <c r="A576" t="s">
        <v>2151</v>
      </c>
      <c r="B576" t="s">
        <v>2152</v>
      </c>
      <c r="C576" t="b">
        <v>1</v>
      </c>
      <c r="D576" t="s">
        <v>2149</v>
      </c>
      <c r="E576" t="s">
        <v>731</v>
      </c>
      <c r="F576" t="s">
        <v>2153</v>
      </c>
    </row>
    <row r="577" spans="1:6" x14ac:dyDescent="0.35">
      <c r="A577" t="s">
        <v>2154</v>
      </c>
      <c r="B577" t="s">
        <v>2155</v>
      </c>
      <c r="C577" t="b">
        <v>1</v>
      </c>
      <c r="D577" t="s">
        <v>2149</v>
      </c>
      <c r="E577" t="s">
        <v>731</v>
      </c>
      <c r="F577" t="s">
        <v>3237</v>
      </c>
    </row>
    <row r="578" spans="1:6" x14ac:dyDescent="0.35">
      <c r="A578" t="s">
        <v>2156</v>
      </c>
      <c r="B578" t="s">
        <v>861</v>
      </c>
      <c r="C578" t="b">
        <v>0</v>
      </c>
      <c r="E578" t="s">
        <v>741</v>
      </c>
      <c r="F578" t="s">
        <v>2157</v>
      </c>
    </row>
    <row r="579" spans="1:6" x14ac:dyDescent="0.35">
      <c r="A579" t="s">
        <v>2158</v>
      </c>
      <c r="B579" t="s">
        <v>903</v>
      </c>
      <c r="C579" t="b">
        <v>0</v>
      </c>
      <c r="E579" t="s">
        <v>736</v>
      </c>
      <c r="F579" t="s">
        <v>1055</v>
      </c>
    </row>
    <row r="580" spans="1:6" x14ac:dyDescent="0.35">
      <c r="A580" t="s">
        <v>2159</v>
      </c>
      <c r="B580" t="s">
        <v>826</v>
      </c>
      <c r="C580" t="b">
        <v>0</v>
      </c>
      <c r="E580" t="s">
        <v>737</v>
      </c>
      <c r="F580" t="s">
        <v>2160</v>
      </c>
    </row>
    <row r="581" spans="1:6" x14ac:dyDescent="0.35">
      <c r="A581" t="s">
        <v>2161</v>
      </c>
      <c r="B581" t="s">
        <v>932</v>
      </c>
      <c r="C581" t="b">
        <v>0</v>
      </c>
      <c r="E581" t="s">
        <v>734</v>
      </c>
      <c r="F581" t="s">
        <v>2162</v>
      </c>
    </row>
    <row r="582" spans="1:6" x14ac:dyDescent="0.35">
      <c r="A582" t="s">
        <v>2163</v>
      </c>
      <c r="B582" t="s">
        <v>879</v>
      </c>
      <c r="C582" t="b">
        <v>0</v>
      </c>
      <c r="E582" t="s">
        <v>2164</v>
      </c>
      <c r="F582" t="s">
        <v>1943</v>
      </c>
    </row>
    <row r="583" spans="1:6" x14ac:dyDescent="0.35">
      <c r="A583" t="s">
        <v>2165</v>
      </c>
      <c r="B583" t="s">
        <v>2166</v>
      </c>
      <c r="C583" t="b">
        <v>1</v>
      </c>
      <c r="D583" t="s">
        <v>2163</v>
      </c>
      <c r="E583" t="s">
        <v>2164</v>
      </c>
      <c r="F583" t="s">
        <v>1073</v>
      </c>
    </row>
    <row r="584" spans="1:6" x14ac:dyDescent="0.35">
      <c r="A584" t="s">
        <v>2167</v>
      </c>
      <c r="B584" t="s">
        <v>2168</v>
      </c>
      <c r="C584" t="b">
        <v>1</v>
      </c>
      <c r="D584" t="s">
        <v>2163</v>
      </c>
      <c r="E584" t="s">
        <v>2164</v>
      </c>
      <c r="F584" t="s">
        <v>2169</v>
      </c>
    </row>
    <row r="585" spans="1:6" x14ac:dyDescent="0.35">
      <c r="A585" t="s">
        <v>2170</v>
      </c>
      <c r="B585" t="s">
        <v>816</v>
      </c>
      <c r="C585" t="b">
        <v>0</v>
      </c>
      <c r="E585" t="s">
        <v>740</v>
      </c>
      <c r="F585" t="s">
        <v>2171</v>
      </c>
    </row>
    <row r="586" spans="1:6" x14ac:dyDescent="0.35">
      <c r="A586" t="s">
        <v>2172</v>
      </c>
      <c r="B586" t="s">
        <v>933</v>
      </c>
      <c r="C586" t="b">
        <v>0</v>
      </c>
      <c r="E586" t="s">
        <v>734</v>
      </c>
      <c r="F586" t="s">
        <v>982</v>
      </c>
    </row>
    <row r="587" spans="1:6" x14ac:dyDescent="0.35">
      <c r="A587" t="s">
        <v>2173</v>
      </c>
      <c r="B587" t="s">
        <v>2174</v>
      </c>
      <c r="C587" t="b">
        <v>1</v>
      </c>
      <c r="D587" t="s">
        <v>2172</v>
      </c>
      <c r="E587" t="s">
        <v>734</v>
      </c>
      <c r="F587" t="s">
        <v>982</v>
      </c>
    </row>
    <row r="588" spans="1:6" x14ac:dyDescent="0.35">
      <c r="A588" t="s">
        <v>2175</v>
      </c>
      <c r="B588" t="s">
        <v>805</v>
      </c>
      <c r="C588" t="b">
        <v>0</v>
      </c>
      <c r="E588" t="s">
        <v>730</v>
      </c>
      <c r="F588" t="s">
        <v>2176</v>
      </c>
    </row>
    <row r="589" spans="1:6" x14ac:dyDescent="0.35">
      <c r="A589" t="s">
        <v>2177</v>
      </c>
      <c r="B589" t="s">
        <v>910</v>
      </c>
      <c r="C589" t="b">
        <v>0</v>
      </c>
      <c r="E589" t="s">
        <v>735</v>
      </c>
      <c r="F589" t="s">
        <v>2178</v>
      </c>
    </row>
    <row r="590" spans="1:6" x14ac:dyDescent="0.35">
      <c r="A590" t="s">
        <v>2179</v>
      </c>
      <c r="B590" t="s">
        <v>2180</v>
      </c>
      <c r="C590" t="b">
        <v>1</v>
      </c>
      <c r="D590" t="s">
        <v>2177</v>
      </c>
      <c r="E590" t="s">
        <v>735</v>
      </c>
      <c r="F590" t="s">
        <v>1303</v>
      </c>
    </row>
    <row r="591" spans="1:6" x14ac:dyDescent="0.35">
      <c r="A591" t="s">
        <v>2181</v>
      </c>
      <c r="B591" t="s">
        <v>2182</v>
      </c>
      <c r="C591" t="b">
        <v>1</v>
      </c>
      <c r="D591" t="s">
        <v>2177</v>
      </c>
      <c r="E591" t="s">
        <v>735</v>
      </c>
      <c r="F591" t="s">
        <v>1816</v>
      </c>
    </row>
    <row r="592" spans="1:6" x14ac:dyDescent="0.35">
      <c r="A592" t="s">
        <v>2183</v>
      </c>
      <c r="B592" t="s">
        <v>2184</v>
      </c>
      <c r="C592" t="b">
        <v>1</v>
      </c>
      <c r="D592" t="s">
        <v>2177</v>
      </c>
      <c r="E592" t="s">
        <v>735</v>
      </c>
      <c r="F592" t="s">
        <v>2185</v>
      </c>
    </row>
    <row r="593" spans="1:6" x14ac:dyDescent="0.35">
      <c r="A593" t="s">
        <v>2186</v>
      </c>
      <c r="B593" t="s">
        <v>2187</v>
      </c>
      <c r="C593" t="b">
        <v>1</v>
      </c>
      <c r="D593" t="s">
        <v>2177</v>
      </c>
      <c r="E593" t="s">
        <v>735</v>
      </c>
      <c r="F593" t="s">
        <v>2188</v>
      </c>
    </row>
    <row r="594" spans="1:6" x14ac:dyDescent="0.35">
      <c r="A594" t="s">
        <v>2189</v>
      </c>
      <c r="B594" t="s">
        <v>2190</v>
      </c>
      <c r="C594" t="b">
        <v>1</v>
      </c>
      <c r="D594" t="s">
        <v>2177</v>
      </c>
      <c r="E594" t="s">
        <v>735</v>
      </c>
      <c r="F594" t="s">
        <v>973</v>
      </c>
    </row>
    <row r="595" spans="1:6" x14ac:dyDescent="0.35">
      <c r="A595" t="s">
        <v>2191</v>
      </c>
      <c r="B595" t="s">
        <v>2192</v>
      </c>
      <c r="C595" t="b">
        <v>1</v>
      </c>
      <c r="D595" t="s">
        <v>2177</v>
      </c>
      <c r="E595" t="s">
        <v>735</v>
      </c>
      <c r="F595" t="s">
        <v>2193</v>
      </c>
    </row>
    <row r="596" spans="1:6" x14ac:dyDescent="0.35">
      <c r="A596" t="s">
        <v>2194</v>
      </c>
      <c r="B596" t="s">
        <v>2195</v>
      </c>
      <c r="C596" t="b">
        <v>1</v>
      </c>
      <c r="D596" t="s">
        <v>2177</v>
      </c>
      <c r="E596" t="s">
        <v>735</v>
      </c>
      <c r="F596" t="s">
        <v>1303</v>
      </c>
    </row>
    <row r="597" spans="1:6" x14ac:dyDescent="0.35">
      <c r="A597" t="s">
        <v>2196</v>
      </c>
      <c r="B597" t="s">
        <v>2197</v>
      </c>
      <c r="C597" t="b">
        <v>1</v>
      </c>
      <c r="D597" t="s">
        <v>2177</v>
      </c>
      <c r="E597" t="s">
        <v>735</v>
      </c>
      <c r="F597" t="s">
        <v>1303</v>
      </c>
    </row>
    <row r="598" spans="1:6" x14ac:dyDescent="0.35">
      <c r="A598" t="s">
        <v>2198</v>
      </c>
      <c r="B598" t="s">
        <v>934</v>
      </c>
      <c r="C598" t="b">
        <v>0</v>
      </c>
      <c r="E598" t="s">
        <v>734</v>
      </c>
      <c r="F598" t="s">
        <v>1738</v>
      </c>
    </row>
    <row r="599" spans="1:6" x14ac:dyDescent="0.35">
      <c r="A599" t="s">
        <v>2199</v>
      </c>
      <c r="B599" t="s">
        <v>830</v>
      </c>
      <c r="C599" t="b">
        <v>0</v>
      </c>
      <c r="E599" t="s">
        <v>2200</v>
      </c>
      <c r="F599" t="s">
        <v>2201</v>
      </c>
    </row>
    <row r="600" spans="1:6" x14ac:dyDescent="0.35">
      <c r="A600" t="s">
        <v>2202</v>
      </c>
      <c r="B600" t="s">
        <v>2203</v>
      </c>
      <c r="C600" t="b">
        <v>1</v>
      </c>
      <c r="D600" t="s">
        <v>2199</v>
      </c>
      <c r="E600" t="s">
        <v>2200</v>
      </c>
      <c r="F600" t="s">
        <v>2204</v>
      </c>
    </row>
    <row r="601" spans="1:6" x14ac:dyDescent="0.35">
      <c r="A601" t="s">
        <v>2205</v>
      </c>
      <c r="B601" t="s">
        <v>2206</v>
      </c>
      <c r="C601" t="b">
        <v>1</v>
      </c>
      <c r="D601" t="s">
        <v>2199</v>
      </c>
      <c r="E601" t="s">
        <v>2200</v>
      </c>
      <c r="F601" t="s">
        <v>2207</v>
      </c>
    </row>
    <row r="602" spans="1:6" x14ac:dyDescent="0.35">
      <c r="A602" t="s">
        <v>2208</v>
      </c>
      <c r="B602" t="s">
        <v>2209</v>
      </c>
      <c r="C602" t="b">
        <v>1</v>
      </c>
      <c r="D602" t="s">
        <v>2199</v>
      </c>
      <c r="E602" t="s">
        <v>2200</v>
      </c>
      <c r="F602" t="s">
        <v>2207</v>
      </c>
    </row>
    <row r="603" spans="1:6" x14ac:dyDescent="0.35">
      <c r="A603" t="s">
        <v>2210</v>
      </c>
      <c r="B603" t="s">
        <v>2211</v>
      </c>
      <c r="C603" t="b">
        <v>1</v>
      </c>
      <c r="D603" t="s">
        <v>2199</v>
      </c>
      <c r="E603" t="s">
        <v>2200</v>
      </c>
      <c r="F603" t="s">
        <v>2212</v>
      </c>
    </row>
    <row r="604" spans="1:6" x14ac:dyDescent="0.35">
      <c r="A604" t="s">
        <v>2213</v>
      </c>
      <c r="B604" t="s">
        <v>880</v>
      </c>
      <c r="C604" t="b">
        <v>0</v>
      </c>
      <c r="E604" t="s">
        <v>731</v>
      </c>
      <c r="F604" t="s">
        <v>2214</v>
      </c>
    </row>
    <row r="605" spans="1:6" x14ac:dyDescent="0.35">
      <c r="A605" t="s">
        <v>2215</v>
      </c>
      <c r="B605" t="s">
        <v>2216</v>
      </c>
      <c r="C605" t="b">
        <v>1</v>
      </c>
      <c r="D605" t="s">
        <v>2213</v>
      </c>
      <c r="E605" t="s">
        <v>731</v>
      </c>
      <c r="F605" t="s">
        <v>2217</v>
      </c>
    </row>
    <row r="606" spans="1:6" x14ac:dyDescent="0.35">
      <c r="A606" t="s">
        <v>2218</v>
      </c>
      <c r="B606" t="s">
        <v>2219</v>
      </c>
      <c r="C606" t="b">
        <v>1</v>
      </c>
      <c r="D606" t="s">
        <v>2213</v>
      </c>
      <c r="E606" t="s">
        <v>731</v>
      </c>
      <c r="F606" t="s">
        <v>2220</v>
      </c>
    </row>
    <row r="607" spans="1:6" x14ac:dyDescent="0.35">
      <c r="A607" t="s">
        <v>2221</v>
      </c>
      <c r="B607" t="s">
        <v>2222</v>
      </c>
      <c r="C607" t="b">
        <v>1</v>
      </c>
      <c r="D607" t="s">
        <v>2213</v>
      </c>
      <c r="E607" t="s">
        <v>731</v>
      </c>
      <c r="F607" t="s">
        <v>2223</v>
      </c>
    </row>
    <row r="608" spans="1:6" x14ac:dyDescent="0.35">
      <c r="A608" t="s">
        <v>2224</v>
      </c>
      <c r="B608" t="s">
        <v>810</v>
      </c>
      <c r="C608" t="b">
        <v>0</v>
      </c>
      <c r="E608" t="s">
        <v>2225</v>
      </c>
      <c r="F608" t="s">
        <v>2226</v>
      </c>
    </row>
    <row r="609" spans="1:6" x14ac:dyDescent="0.35">
      <c r="A609" t="s">
        <v>2227</v>
      </c>
      <c r="B609" t="s">
        <v>2228</v>
      </c>
      <c r="C609" t="b">
        <v>1</v>
      </c>
      <c r="D609" t="s">
        <v>2224</v>
      </c>
      <c r="E609" t="s">
        <v>2225</v>
      </c>
      <c r="F609" t="s">
        <v>2226</v>
      </c>
    </row>
    <row r="610" spans="1:6" x14ac:dyDescent="0.35">
      <c r="A610" t="s">
        <v>2229</v>
      </c>
      <c r="B610" t="s">
        <v>2230</v>
      </c>
      <c r="C610" t="b">
        <v>1</v>
      </c>
      <c r="D610" t="s">
        <v>2224</v>
      </c>
      <c r="E610" t="s">
        <v>2225</v>
      </c>
      <c r="F610" t="s">
        <v>1157</v>
      </c>
    </row>
    <row r="611" spans="1:6" x14ac:dyDescent="0.35">
      <c r="A611" t="s">
        <v>2231</v>
      </c>
      <c r="B611" t="s">
        <v>2232</v>
      </c>
      <c r="C611" t="b">
        <v>1</v>
      </c>
      <c r="D611" t="s">
        <v>2224</v>
      </c>
      <c r="E611" t="s">
        <v>2225</v>
      </c>
      <c r="F611" t="s">
        <v>2226</v>
      </c>
    </row>
    <row r="612" spans="1:6" x14ac:dyDescent="0.35">
      <c r="A612" t="s">
        <v>2233</v>
      </c>
      <c r="B612" t="s">
        <v>2234</v>
      </c>
      <c r="C612" t="b">
        <v>1</v>
      </c>
      <c r="D612" t="s">
        <v>2224</v>
      </c>
      <c r="E612" t="s">
        <v>2225</v>
      </c>
      <c r="F612" t="s">
        <v>2226</v>
      </c>
    </row>
    <row r="613" spans="1:6" x14ac:dyDescent="0.35">
      <c r="A613" t="s">
        <v>2235</v>
      </c>
      <c r="B613" t="s">
        <v>890</v>
      </c>
      <c r="C613" t="b">
        <v>0</v>
      </c>
      <c r="E613" t="s">
        <v>738</v>
      </c>
      <c r="F613" t="s">
        <v>959</v>
      </c>
    </row>
    <row r="614" spans="1:6" x14ac:dyDescent="0.35">
      <c r="A614" t="s">
        <v>2236</v>
      </c>
      <c r="B614" t="s">
        <v>904</v>
      </c>
      <c r="C614" t="b">
        <v>0</v>
      </c>
      <c r="E614" t="s">
        <v>1305</v>
      </c>
      <c r="F614" t="s">
        <v>1055</v>
      </c>
    </row>
    <row r="615" spans="1:6" x14ac:dyDescent="0.35">
      <c r="A615" t="s">
        <v>2237</v>
      </c>
      <c r="B615" t="s">
        <v>2238</v>
      </c>
      <c r="C615" t="b">
        <v>1</v>
      </c>
      <c r="D615" t="s">
        <v>2236</v>
      </c>
      <c r="E615" t="s">
        <v>1305</v>
      </c>
      <c r="F615" t="s">
        <v>1055</v>
      </c>
    </row>
    <row r="616" spans="1:6" x14ac:dyDescent="0.35">
      <c r="A616" t="s">
        <v>2239</v>
      </c>
      <c r="B616" t="s">
        <v>2240</v>
      </c>
      <c r="C616" t="b">
        <v>1</v>
      </c>
      <c r="D616" t="s">
        <v>2236</v>
      </c>
      <c r="E616" t="s">
        <v>1305</v>
      </c>
      <c r="F616" t="s">
        <v>1055</v>
      </c>
    </row>
    <row r="617" spans="1:6" x14ac:dyDescent="0.35">
      <c r="A617" t="s">
        <v>2241</v>
      </c>
      <c r="B617" t="s">
        <v>2242</v>
      </c>
      <c r="C617" t="b">
        <v>1</v>
      </c>
      <c r="D617" t="s">
        <v>2236</v>
      </c>
      <c r="E617" t="s">
        <v>1305</v>
      </c>
      <c r="F617" t="s">
        <v>1055</v>
      </c>
    </row>
    <row r="618" spans="1:6" x14ac:dyDescent="0.35">
      <c r="A618" t="s">
        <v>2243</v>
      </c>
      <c r="B618" t="s">
        <v>935</v>
      </c>
      <c r="C618" t="b">
        <v>0</v>
      </c>
      <c r="E618" t="s">
        <v>734</v>
      </c>
      <c r="F618" t="s">
        <v>1675</v>
      </c>
    </row>
    <row r="619" spans="1:6" x14ac:dyDescent="0.35">
      <c r="A619" t="s">
        <v>2244</v>
      </c>
      <c r="B619" t="s">
        <v>2245</v>
      </c>
      <c r="C619" t="b">
        <v>1</v>
      </c>
      <c r="D619" t="s">
        <v>2243</v>
      </c>
      <c r="E619" t="s">
        <v>734</v>
      </c>
      <c r="F619" t="s">
        <v>1675</v>
      </c>
    </row>
    <row r="620" spans="1:6" x14ac:dyDescent="0.35">
      <c r="A620" t="s">
        <v>2246</v>
      </c>
      <c r="B620" t="s">
        <v>2247</v>
      </c>
      <c r="C620" t="b">
        <v>1</v>
      </c>
      <c r="D620" t="s">
        <v>2243</v>
      </c>
      <c r="E620" t="s">
        <v>734</v>
      </c>
      <c r="F620" t="s">
        <v>1675</v>
      </c>
    </row>
    <row r="621" spans="1:6" x14ac:dyDescent="0.35">
      <c r="A621" t="s">
        <v>2248</v>
      </c>
      <c r="B621" t="s">
        <v>887</v>
      </c>
      <c r="C621" t="b">
        <v>0</v>
      </c>
      <c r="E621" t="s">
        <v>739</v>
      </c>
      <c r="F621" t="s">
        <v>1351</v>
      </c>
    </row>
    <row r="622" spans="1:6" x14ac:dyDescent="0.35">
      <c r="A622" t="s">
        <v>2249</v>
      </c>
      <c r="B622" t="s">
        <v>2250</v>
      </c>
      <c r="C622" t="b">
        <v>1</v>
      </c>
      <c r="D622" t="s">
        <v>2248</v>
      </c>
      <c r="E622" t="s">
        <v>739</v>
      </c>
      <c r="F622" t="s">
        <v>1351</v>
      </c>
    </row>
    <row r="623" spans="1:6" x14ac:dyDescent="0.35">
      <c r="A623" t="s">
        <v>2251</v>
      </c>
      <c r="B623" t="s">
        <v>2252</v>
      </c>
      <c r="C623" t="b">
        <v>1</v>
      </c>
      <c r="D623" t="s">
        <v>2248</v>
      </c>
      <c r="E623" t="s">
        <v>739</v>
      </c>
      <c r="F623" t="s">
        <v>1025</v>
      </c>
    </row>
    <row r="624" spans="1:6" x14ac:dyDescent="0.35">
      <c r="A624" t="s">
        <v>2253</v>
      </c>
      <c r="B624" t="s">
        <v>2254</v>
      </c>
      <c r="C624" t="b">
        <v>1</v>
      </c>
      <c r="D624" t="s">
        <v>2248</v>
      </c>
      <c r="E624" t="s">
        <v>739</v>
      </c>
      <c r="F624" t="s">
        <v>1351</v>
      </c>
    </row>
    <row r="625" spans="1:6" x14ac:dyDescent="0.35">
      <c r="A625" t="s">
        <v>2255</v>
      </c>
      <c r="B625" t="s">
        <v>892</v>
      </c>
      <c r="C625" t="b">
        <v>0</v>
      </c>
      <c r="E625" t="s">
        <v>731</v>
      </c>
      <c r="F625" t="s">
        <v>3238</v>
      </c>
    </row>
    <row r="626" spans="1:6" x14ac:dyDescent="0.35">
      <c r="A626" t="s">
        <v>2256</v>
      </c>
      <c r="B626" t="s">
        <v>936</v>
      </c>
      <c r="C626" t="b">
        <v>0</v>
      </c>
      <c r="E626" t="s">
        <v>734</v>
      </c>
      <c r="F626" t="s">
        <v>2257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FFDF8-2CC4-4CB9-89EF-FCD66AA95538}">
  <sheetPr codeName="Sheet12">
    <tabColor theme="4" tint="0.79998168889431442"/>
  </sheetPr>
  <dimension ref="A1:M122"/>
  <sheetViews>
    <sheetView showGridLines="0" showRowColHeaders="0" topLeftCell="A2" zoomScale="85" zoomScaleNormal="85" workbookViewId="0">
      <selection activeCell="J116" sqref="J116"/>
    </sheetView>
  </sheetViews>
  <sheetFormatPr defaultColWidth="0" defaultRowHeight="12.5" zeroHeight="1" x14ac:dyDescent="0.25"/>
  <cols>
    <col min="1" max="5" width="8.81640625" style="37" customWidth="1"/>
    <col min="6" max="6" width="8.81640625" style="38" customWidth="1"/>
    <col min="7" max="7" width="8.81640625" style="47" customWidth="1"/>
    <col min="8" max="8" width="69.54296875" style="47" customWidth="1"/>
    <col min="9" max="9" width="8.54296875" style="47" customWidth="1"/>
    <col min="10" max="10" width="44.7265625" style="47" customWidth="1"/>
    <col min="11" max="12" width="8.81640625" style="38" hidden="1" customWidth="1"/>
    <col min="13" max="13" width="12.7265625" style="38" hidden="1" customWidth="1"/>
    <col min="14" max="16384" width="8.81640625" style="38" hidden="1"/>
  </cols>
  <sheetData>
    <row r="1" spans="6:10" ht="33.65" customHeight="1" x14ac:dyDescent="0.25">
      <c r="F1" s="161" t="s">
        <v>3154</v>
      </c>
      <c r="G1" s="172"/>
      <c r="H1" s="172"/>
      <c r="I1" s="172"/>
      <c r="J1" s="172"/>
    </row>
    <row r="2" spans="6:10" ht="32.5" customHeight="1" x14ac:dyDescent="0.25">
      <c r="F2" s="172"/>
      <c r="G2" s="172"/>
      <c r="H2" s="172"/>
      <c r="I2" s="172"/>
      <c r="J2" s="172"/>
    </row>
    <row r="3" spans="6:10" ht="23.5" customHeight="1" x14ac:dyDescent="0.25">
      <c r="F3" s="172"/>
      <c r="G3" s="172"/>
      <c r="H3" s="172"/>
      <c r="I3" s="172"/>
      <c r="J3" s="172"/>
    </row>
    <row r="4" spans="6:10" ht="13" thickBot="1" x14ac:dyDescent="0.3">
      <c r="G4" s="38"/>
      <c r="H4" s="38"/>
      <c r="I4" s="38"/>
      <c r="J4" s="38"/>
    </row>
    <row r="5" spans="6:10" ht="90" customHeight="1" thickBot="1" x14ac:dyDescent="0.3">
      <c r="G5" s="40" t="s">
        <v>3153</v>
      </c>
      <c r="H5" s="45" t="str" cm="1">
        <f t="array" ref="H5">IFERROR((_xlfn.TEXTJOIN(",",TRUE,_xlfn._xlws.FILTER(All_SecurityControls[TIDs],All_SecurityControls[Include]="Yes"))),"")</f>
        <v/>
      </c>
      <c r="I5" s="46"/>
      <c r="J5" s="38"/>
    </row>
    <row r="6" spans="6:10" ht="13" x14ac:dyDescent="0.25">
      <c r="G6" s="38"/>
      <c r="H6" s="42" t="s">
        <v>2497</v>
      </c>
      <c r="I6" s="38"/>
      <c r="J6" s="38"/>
    </row>
    <row r="7" spans="6:10" ht="13" thickBot="1" x14ac:dyDescent="0.3">
      <c r="G7" s="38"/>
      <c r="H7" s="38"/>
      <c r="I7" s="38"/>
      <c r="J7" s="38"/>
    </row>
    <row r="8" spans="6:10" ht="13.5" thickBot="1" x14ac:dyDescent="0.3">
      <c r="G8" s="38"/>
      <c r="H8" s="43" t="s">
        <v>3140</v>
      </c>
      <c r="I8" s="44" t="s">
        <v>2496</v>
      </c>
      <c r="J8" s="38"/>
    </row>
    <row r="9" spans="6:10" x14ac:dyDescent="0.25">
      <c r="G9" s="38"/>
      <c r="H9" s="38"/>
      <c r="I9" s="38"/>
      <c r="J9" s="38"/>
    </row>
    <row r="10" spans="6:10" x14ac:dyDescent="0.25">
      <c r="G10" s="38"/>
      <c r="H10" s="38"/>
      <c r="I10" s="38"/>
      <c r="J10" s="38"/>
    </row>
    <row r="11" spans="6:10" x14ac:dyDescent="0.25">
      <c r="G11" s="38"/>
      <c r="H11" s="38"/>
      <c r="I11" s="38"/>
      <c r="J11" s="38"/>
    </row>
    <row r="12" spans="6:10" x14ac:dyDescent="0.25">
      <c r="G12" s="38" t="s">
        <v>2495</v>
      </c>
      <c r="H12" s="38" t="s">
        <v>2494</v>
      </c>
      <c r="I12" s="38" t="s">
        <v>503</v>
      </c>
      <c r="J12" s="38" t="s">
        <v>3157</v>
      </c>
    </row>
    <row r="13" spans="6:10" ht="25" x14ac:dyDescent="0.25">
      <c r="G13" s="47" t="s">
        <v>2269</v>
      </c>
      <c r="H13" s="47" t="s">
        <v>2493</v>
      </c>
      <c r="I13" s="47" t="s">
        <v>2496</v>
      </c>
      <c r="J13" s="48" t="s">
        <v>2492</v>
      </c>
    </row>
    <row r="14" spans="6:10" x14ac:dyDescent="0.25">
      <c r="G14" s="47" t="s">
        <v>2400</v>
      </c>
      <c r="H14" s="47" t="s">
        <v>2491</v>
      </c>
      <c r="I14" s="47" t="s">
        <v>2496</v>
      </c>
      <c r="J14" s="48" t="s">
        <v>2490</v>
      </c>
    </row>
    <row r="15" spans="6:10" ht="25" x14ac:dyDescent="0.25">
      <c r="G15" s="47" t="s">
        <v>2400</v>
      </c>
      <c r="H15" s="47" t="s">
        <v>2489</v>
      </c>
      <c r="I15" s="47" t="s">
        <v>2496</v>
      </c>
      <c r="J15" s="48" t="s">
        <v>2488</v>
      </c>
    </row>
    <row r="16" spans="6:10" ht="25" x14ac:dyDescent="0.25">
      <c r="G16" s="47" t="s">
        <v>2400</v>
      </c>
      <c r="H16" s="47" t="s">
        <v>2487</v>
      </c>
      <c r="I16" s="47" t="s">
        <v>2496</v>
      </c>
      <c r="J16" s="48" t="s">
        <v>2486</v>
      </c>
    </row>
    <row r="17" spans="7:10" ht="162.5" x14ac:dyDescent="0.25">
      <c r="G17" s="47" t="s">
        <v>2400</v>
      </c>
      <c r="H17" s="47" t="s">
        <v>2485</v>
      </c>
      <c r="I17" s="47" t="s">
        <v>2496</v>
      </c>
      <c r="J17" s="48" t="s">
        <v>2484</v>
      </c>
    </row>
    <row r="18" spans="7:10" ht="25" x14ac:dyDescent="0.25">
      <c r="G18" s="47" t="s">
        <v>2400</v>
      </c>
      <c r="H18" s="47" t="s">
        <v>2483</v>
      </c>
      <c r="I18" s="47" t="s">
        <v>2496</v>
      </c>
      <c r="J18" s="48" t="s">
        <v>2482</v>
      </c>
    </row>
    <row r="19" spans="7:10" ht="25" x14ac:dyDescent="0.25">
      <c r="G19" s="47" t="s">
        <v>2400</v>
      </c>
      <c r="H19" s="47" t="s">
        <v>2481</v>
      </c>
      <c r="I19" s="47" t="s">
        <v>2496</v>
      </c>
      <c r="J19" s="48" t="s">
        <v>2480</v>
      </c>
    </row>
    <row r="20" spans="7:10" ht="62.5" x14ac:dyDescent="0.25">
      <c r="G20" s="47" t="s">
        <v>2400</v>
      </c>
      <c r="H20" s="47" t="s">
        <v>2479</v>
      </c>
      <c r="I20" s="47" t="s">
        <v>2496</v>
      </c>
      <c r="J20" s="48" t="s">
        <v>2478</v>
      </c>
    </row>
    <row r="21" spans="7:10" x14ac:dyDescent="0.25">
      <c r="G21" s="47" t="s">
        <v>2400</v>
      </c>
      <c r="H21" s="47" t="s">
        <v>2477</v>
      </c>
      <c r="I21" s="47" t="s">
        <v>2496</v>
      </c>
      <c r="J21" s="48" t="s">
        <v>2476</v>
      </c>
    </row>
    <row r="22" spans="7:10" ht="25" x14ac:dyDescent="0.25">
      <c r="G22" s="47" t="s">
        <v>2400</v>
      </c>
      <c r="H22" s="47" t="s">
        <v>2475</v>
      </c>
      <c r="I22" s="47" t="s">
        <v>2496</v>
      </c>
      <c r="J22" s="48" t="s">
        <v>2474</v>
      </c>
    </row>
    <row r="23" spans="7:10" x14ac:dyDescent="0.25">
      <c r="G23" s="47" t="s">
        <v>2400</v>
      </c>
      <c r="H23" s="47" t="s">
        <v>2473</v>
      </c>
      <c r="I23" s="47" t="s">
        <v>2496</v>
      </c>
      <c r="J23" s="48" t="s">
        <v>2472</v>
      </c>
    </row>
    <row r="24" spans="7:10" x14ac:dyDescent="0.25">
      <c r="G24" s="47" t="s">
        <v>2400</v>
      </c>
      <c r="H24" s="47" t="s">
        <v>2471</v>
      </c>
      <c r="I24" s="47" t="s">
        <v>2496</v>
      </c>
      <c r="J24" s="48" t="s">
        <v>2470</v>
      </c>
    </row>
    <row r="25" spans="7:10" ht="50" x14ac:dyDescent="0.25">
      <c r="G25" s="47" t="s">
        <v>2400</v>
      </c>
      <c r="H25" s="47" t="s">
        <v>2469</v>
      </c>
      <c r="I25" s="47" t="s">
        <v>2496</v>
      </c>
      <c r="J25" s="48" t="s">
        <v>2468</v>
      </c>
    </row>
    <row r="26" spans="7:10" ht="37.5" x14ac:dyDescent="0.25">
      <c r="G26" s="47" t="s">
        <v>2400</v>
      </c>
      <c r="H26" s="47" t="s">
        <v>2467</v>
      </c>
      <c r="I26" s="47" t="s">
        <v>2496</v>
      </c>
      <c r="J26" s="48" t="s">
        <v>2466</v>
      </c>
    </row>
    <row r="27" spans="7:10" ht="25" x14ac:dyDescent="0.25">
      <c r="G27" s="47" t="s">
        <v>2400</v>
      </c>
      <c r="H27" s="47" t="s">
        <v>2465</v>
      </c>
      <c r="I27" s="47" t="s">
        <v>2496</v>
      </c>
      <c r="J27" s="48" t="s">
        <v>2464</v>
      </c>
    </row>
    <row r="28" spans="7:10" ht="25" x14ac:dyDescent="0.25">
      <c r="G28" s="47" t="s">
        <v>2400</v>
      </c>
      <c r="H28" s="47" t="s">
        <v>2463</v>
      </c>
      <c r="I28" s="47" t="s">
        <v>2496</v>
      </c>
      <c r="J28" s="48" t="s">
        <v>2462</v>
      </c>
    </row>
    <row r="29" spans="7:10" ht="25" x14ac:dyDescent="0.25">
      <c r="G29" s="47" t="s">
        <v>2400</v>
      </c>
      <c r="H29" s="47" t="s">
        <v>2461</v>
      </c>
      <c r="I29" s="47" t="s">
        <v>2496</v>
      </c>
      <c r="J29" s="48" t="s">
        <v>2460</v>
      </c>
    </row>
    <row r="30" spans="7:10" ht="162.5" x14ac:dyDescent="0.25">
      <c r="G30" s="47" t="s">
        <v>2400</v>
      </c>
      <c r="H30" s="47" t="s">
        <v>2459</v>
      </c>
      <c r="I30" s="47" t="s">
        <v>2496</v>
      </c>
      <c r="J30" s="48" t="s">
        <v>2458</v>
      </c>
    </row>
    <row r="31" spans="7:10" x14ac:dyDescent="0.25">
      <c r="G31" s="47" t="s">
        <v>2400</v>
      </c>
      <c r="H31" s="47" t="s">
        <v>2457</v>
      </c>
      <c r="I31" s="47" t="s">
        <v>2496</v>
      </c>
      <c r="J31" s="48" t="s">
        <v>2456</v>
      </c>
    </row>
    <row r="32" spans="7:10" x14ac:dyDescent="0.25">
      <c r="G32" s="47" t="s">
        <v>2400</v>
      </c>
      <c r="H32" s="47" t="s">
        <v>2455</v>
      </c>
      <c r="I32" s="47" t="s">
        <v>2496</v>
      </c>
      <c r="J32" s="48" t="s">
        <v>2454</v>
      </c>
    </row>
    <row r="33" spans="7:10" x14ac:dyDescent="0.25">
      <c r="G33" s="47" t="s">
        <v>2400</v>
      </c>
      <c r="H33" s="47" t="s">
        <v>2453</v>
      </c>
      <c r="I33" s="47" t="s">
        <v>2496</v>
      </c>
      <c r="J33" s="48" t="s">
        <v>2452</v>
      </c>
    </row>
    <row r="34" spans="7:10" x14ac:dyDescent="0.25">
      <c r="G34" s="47" t="s">
        <v>2400</v>
      </c>
      <c r="H34" s="47" t="s">
        <v>2451</v>
      </c>
      <c r="I34" s="47" t="s">
        <v>2496</v>
      </c>
      <c r="J34" s="48" t="s">
        <v>2450</v>
      </c>
    </row>
    <row r="35" spans="7:10" x14ac:dyDescent="0.25">
      <c r="G35" s="47" t="s">
        <v>2400</v>
      </c>
      <c r="H35" s="47" t="s">
        <v>2449</v>
      </c>
      <c r="I35" s="47" t="s">
        <v>2496</v>
      </c>
      <c r="J35" s="48" t="s">
        <v>2448</v>
      </c>
    </row>
    <row r="36" spans="7:10" ht="25" x14ac:dyDescent="0.25">
      <c r="G36" s="47" t="s">
        <v>2400</v>
      </c>
      <c r="H36" s="47" t="s">
        <v>2447</v>
      </c>
      <c r="I36" s="47" t="s">
        <v>2496</v>
      </c>
      <c r="J36" s="48" t="s">
        <v>2446</v>
      </c>
    </row>
    <row r="37" spans="7:10" ht="50" x14ac:dyDescent="0.25">
      <c r="G37" s="47" t="s">
        <v>2400</v>
      </c>
      <c r="H37" s="47" t="s">
        <v>2445</v>
      </c>
      <c r="I37" s="47" t="s">
        <v>2496</v>
      </c>
      <c r="J37" s="48" t="s">
        <v>2444</v>
      </c>
    </row>
    <row r="38" spans="7:10" x14ac:dyDescent="0.25">
      <c r="G38" s="47" t="s">
        <v>2400</v>
      </c>
      <c r="H38" s="47" t="s">
        <v>2443</v>
      </c>
      <c r="I38" s="47" t="s">
        <v>2496</v>
      </c>
      <c r="J38" s="48" t="s">
        <v>2295</v>
      </c>
    </row>
    <row r="39" spans="7:10" ht="75" x14ac:dyDescent="0.25">
      <c r="G39" s="47" t="s">
        <v>2400</v>
      </c>
      <c r="H39" s="47" t="s">
        <v>2442</v>
      </c>
      <c r="I39" s="47" t="s">
        <v>2496</v>
      </c>
      <c r="J39" s="48" t="s">
        <v>2441</v>
      </c>
    </row>
    <row r="40" spans="7:10" ht="37.5" x14ac:dyDescent="0.25">
      <c r="G40" s="47" t="s">
        <v>2400</v>
      </c>
      <c r="H40" s="47" t="s">
        <v>2440</v>
      </c>
      <c r="I40" s="47" t="s">
        <v>2496</v>
      </c>
      <c r="J40" s="48" t="s">
        <v>2439</v>
      </c>
    </row>
    <row r="41" spans="7:10" ht="375" x14ac:dyDescent="0.25">
      <c r="G41" s="47" t="s">
        <v>2400</v>
      </c>
      <c r="H41" s="47" t="s">
        <v>2438</v>
      </c>
      <c r="I41" s="47" t="s">
        <v>2496</v>
      </c>
      <c r="J41" s="48" t="s">
        <v>2437</v>
      </c>
    </row>
    <row r="42" spans="7:10" ht="87.5" x14ac:dyDescent="0.25">
      <c r="G42" s="47" t="s">
        <v>2400</v>
      </c>
      <c r="H42" s="47" t="s">
        <v>2436</v>
      </c>
      <c r="I42" s="47" t="s">
        <v>2496</v>
      </c>
      <c r="J42" s="48" t="s">
        <v>2435</v>
      </c>
    </row>
    <row r="43" spans="7:10" ht="25" x14ac:dyDescent="0.25">
      <c r="G43" s="47" t="s">
        <v>2400</v>
      </c>
      <c r="H43" s="47" t="s">
        <v>2434</v>
      </c>
      <c r="I43" s="47" t="s">
        <v>2496</v>
      </c>
      <c r="J43" s="48" t="s">
        <v>2433</v>
      </c>
    </row>
    <row r="44" spans="7:10" x14ac:dyDescent="0.25">
      <c r="G44" s="47" t="s">
        <v>2400</v>
      </c>
      <c r="H44" s="47" t="s">
        <v>2432</v>
      </c>
      <c r="I44" s="47" t="s">
        <v>2496</v>
      </c>
      <c r="J44" s="48" t="s">
        <v>2431</v>
      </c>
    </row>
    <row r="45" spans="7:10" ht="100" x14ac:dyDescent="0.25">
      <c r="G45" s="47" t="s">
        <v>2400</v>
      </c>
      <c r="H45" s="47" t="s">
        <v>2430</v>
      </c>
      <c r="I45" s="47" t="s">
        <v>2496</v>
      </c>
      <c r="J45" s="48" t="s">
        <v>2429</v>
      </c>
    </row>
    <row r="46" spans="7:10" ht="37.5" x14ac:dyDescent="0.25">
      <c r="G46" s="47" t="s">
        <v>2400</v>
      </c>
      <c r="H46" s="47" t="s">
        <v>2428</v>
      </c>
      <c r="I46" s="47" t="s">
        <v>2496</v>
      </c>
      <c r="J46" s="48" t="s">
        <v>2427</v>
      </c>
    </row>
    <row r="47" spans="7:10" x14ac:dyDescent="0.25">
      <c r="G47" s="47" t="s">
        <v>2400</v>
      </c>
      <c r="H47" s="47" t="s">
        <v>2426</v>
      </c>
      <c r="I47" s="47" t="s">
        <v>2496</v>
      </c>
      <c r="J47" s="48" t="s">
        <v>2425</v>
      </c>
    </row>
    <row r="48" spans="7:10" ht="25" x14ac:dyDescent="0.25">
      <c r="G48" s="47" t="s">
        <v>2400</v>
      </c>
      <c r="H48" s="47" t="s">
        <v>2424</v>
      </c>
      <c r="I48" s="47" t="s">
        <v>2496</v>
      </c>
      <c r="J48" s="48" t="s">
        <v>2423</v>
      </c>
    </row>
    <row r="49" spans="7:10" ht="150" x14ac:dyDescent="0.25">
      <c r="G49" s="47" t="s">
        <v>2400</v>
      </c>
      <c r="H49" s="47" t="s">
        <v>2422</v>
      </c>
      <c r="I49" s="47" t="s">
        <v>2496</v>
      </c>
      <c r="J49" s="48" t="s">
        <v>2421</v>
      </c>
    </row>
    <row r="50" spans="7:10" ht="25" x14ac:dyDescent="0.25">
      <c r="G50" s="47" t="s">
        <v>2400</v>
      </c>
      <c r="H50" s="47" t="s">
        <v>2420</v>
      </c>
      <c r="I50" s="47" t="s">
        <v>2496</v>
      </c>
      <c r="J50" s="48" t="s">
        <v>2419</v>
      </c>
    </row>
    <row r="51" spans="7:10" ht="25" x14ac:dyDescent="0.25">
      <c r="G51" s="47" t="s">
        <v>2400</v>
      </c>
      <c r="H51" s="47" t="s">
        <v>2418</v>
      </c>
      <c r="I51" s="47" t="s">
        <v>2496</v>
      </c>
      <c r="J51" s="48" t="s">
        <v>2417</v>
      </c>
    </row>
    <row r="52" spans="7:10" ht="75" x14ac:dyDescent="0.25">
      <c r="G52" s="47" t="s">
        <v>2400</v>
      </c>
      <c r="H52" s="47" t="s">
        <v>2416</v>
      </c>
      <c r="I52" s="47" t="s">
        <v>2496</v>
      </c>
      <c r="J52" s="48" t="s">
        <v>2415</v>
      </c>
    </row>
    <row r="53" spans="7:10" ht="25" x14ac:dyDescent="0.25">
      <c r="G53" s="47" t="s">
        <v>2400</v>
      </c>
      <c r="H53" s="47" t="s">
        <v>2414</v>
      </c>
      <c r="I53" s="47" t="s">
        <v>2496</v>
      </c>
      <c r="J53" s="48" t="s">
        <v>2413</v>
      </c>
    </row>
    <row r="54" spans="7:10" ht="100" x14ac:dyDescent="0.25">
      <c r="G54" s="47" t="s">
        <v>2400</v>
      </c>
      <c r="H54" s="47" t="s">
        <v>2412</v>
      </c>
      <c r="I54" s="47" t="s">
        <v>2496</v>
      </c>
      <c r="J54" s="48" t="s">
        <v>2411</v>
      </c>
    </row>
    <row r="55" spans="7:10" ht="87.5" x14ac:dyDescent="0.25">
      <c r="G55" s="47" t="s">
        <v>2400</v>
      </c>
      <c r="H55" s="47" t="s">
        <v>2410</v>
      </c>
      <c r="I55" s="47" t="s">
        <v>2496</v>
      </c>
      <c r="J55" s="48" t="s">
        <v>2409</v>
      </c>
    </row>
    <row r="56" spans="7:10" x14ac:dyDescent="0.25">
      <c r="G56" s="47" t="s">
        <v>2400</v>
      </c>
      <c r="H56" s="47" t="s">
        <v>2408</v>
      </c>
      <c r="I56" s="47" t="s">
        <v>2496</v>
      </c>
      <c r="J56" s="48" t="s">
        <v>2407</v>
      </c>
    </row>
    <row r="57" spans="7:10" ht="25" x14ac:dyDescent="0.25">
      <c r="G57" s="47" t="s">
        <v>2400</v>
      </c>
      <c r="H57" s="47" t="s">
        <v>2406</v>
      </c>
      <c r="I57" s="47" t="s">
        <v>2496</v>
      </c>
      <c r="J57" s="48" t="s">
        <v>2405</v>
      </c>
    </row>
    <row r="58" spans="7:10" ht="100" x14ac:dyDescent="0.25">
      <c r="G58" s="47" t="s">
        <v>2400</v>
      </c>
      <c r="H58" s="47" t="s">
        <v>2404</v>
      </c>
      <c r="I58" s="47" t="s">
        <v>2496</v>
      </c>
      <c r="J58" s="48" t="s">
        <v>2403</v>
      </c>
    </row>
    <row r="59" spans="7:10" ht="25" x14ac:dyDescent="0.25">
      <c r="G59" s="47" t="s">
        <v>2400</v>
      </c>
      <c r="H59" s="47" t="s">
        <v>2402</v>
      </c>
      <c r="I59" s="47" t="s">
        <v>2496</v>
      </c>
      <c r="J59" s="48" t="s">
        <v>2401</v>
      </c>
    </row>
    <row r="60" spans="7:10" x14ac:dyDescent="0.25">
      <c r="G60" s="47" t="s">
        <v>2400</v>
      </c>
      <c r="H60" s="47" t="s">
        <v>2399</v>
      </c>
      <c r="I60" s="47" t="s">
        <v>2496</v>
      </c>
      <c r="J60" s="48" t="s">
        <v>2398</v>
      </c>
    </row>
    <row r="61" spans="7:10" ht="25" x14ac:dyDescent="0.25">
      <c r="G61" s="47" t="s">
        <v>2357</v>
      </c>
      <c r="H61" s="47" t="s">
        <v>2397</v>
      </c>
      <c r="I61" s="47" t="s">
        <v>2496</v>
      </c>
      <c r="J61" s="48" t="s">
        <v>2396</v>
      </c>
    </row>
    <row r="62" spans="7:10" ht="137.5" x14ac:dyDescent="0.25">
      <c r="G62" s="47" t="s">
        <v>2357</v>
      </c>
      <c r="H62" s="47" t="s">
        <v>2395</v>
      </c>
      <c r="I62" s="47" t="s">
        <v>2496</v>
      </c>
      <c r="J62" s="48" t="s">
        <v>2394</v>
      </c>
    </row>
    <row r="63" spans="7:10" ht="112.5" x14ac:dyDescent="0.25">
      <c r="G63" s="47" t="s">
        <v>2357</v>
      </c>
      <c r="H63" s="47" t="s">
        <v>2393</v>
      </c>
      <c r="I63" s="47" t="s">
        <v>2496</v>
      </c>
      <c r="J63" s="48" t="s">
        <v>2392</v>
      </c>
    </row>
    <row r="64" spans="7:10" x14ac:dyDescent="0.25">
      <c r="G64" s="47" t="s">
        <v>2357</v>
      </c>
      <c r="H64" s="47" t="s">
        <v>2391</v>
      </c>
      <c r="I64" s="47" t="s">
        <v>2496</v>
      </c>
      <c r="J64" s="48" t="s">
        <v>2390</v>
      </c>
    </row>
    <row r="65" spans="7:10" ht="125" x14ac:dyDescent="0.25">
      <c r="G65" s="47" t="s">
        <v>2357</v>
      </c>
      <c r="H65" s="47" t="s">
        <v>2389</v>
      </c>
      <c r="I65" s="47" t="s">
        <v>2496</v>
      </c>
      <c r="J65" s="48" t="s">
        <v>2388</v>
      </c>
    </row>
    <row r="66" spans="7:10" ht="25" x14ac:dyDescent="0.25">
      <c r="G66" s="47" t="s">
        <v>2357</v>
      </c>
      <c r="H66" s="47" t="s">
        <v>2387</v>
      </c>
      <c r="I66" s="47" t="s">
        <v>2496</v>
      </c>
      <c r="J66" s="48" t="s">
        <v>2386</v>
      </c>
    </row>
    <row r="67" spans="7:10" ht="25" x14ac:dyDescent="0.25">
      <c r="G67" s="47" t="s">
        <v>2357</v>
      </c>
      <c r="H67" s="47" t="s">
        <v>2385</v>
      </c>
      <c r="I67" s="47" t="s">
        <v>2496</v>
      </c>
      <c r="J67" s="48" t="s">
        <v>2384</v>
      </c>
    </row>
    <row r="68" spans="7:10" x14ac:dyDescent="0.25">
      <c r="G68" s="47" t="s">
        <v>2357</v>
      </c>
      <c r="H68" s="47" t="s">
        <v>2383</v>
      </c>
      <c r="I68" s="47" t="s">
        <v>2496</v>
      </c>
      <c r="J68" s="48" t="s">
        <v>2382</v>
      </c>
    </row>
    <row r="69" spans="7:10" ht="125" x14ac:dyDescent="0.25">
      <c r="G69" s="47" t="s">
        <v>2357</v>
      </c>
      <c r="H69" s="47" t="s">
        <v>2381</v>
      </c>
      <c r="I69" s="47" t="s">
        <v>2496</v>
      </c>
      <c r="J69" s="48" t="s">
        <v>2380</v>
      </c>
    </row>
    <row r="70" spans="7:10" ht="25" x14ac:dyDescent="0.25">
      <c r="G70" s="47" t="s">
        <v>2357</v>
      </c>
      <c r="H70" s="47" t="s">
        <v>2379</v>
      </c>
      <c r="I70" s="47" t="s">
        <v>2496</v>
      </c>
      <c r="J70" s="48" t="s">
        <v>2378</v>
      </c>
    </row>
    <row r="71" spans="7:10" ht="50" x14ac:dyDescent="0.25">
      <c r="G71" s="47" t="s">
        <v>2357</v>
      </c>
      <c r="H71" s="47" t="s">
        <v>2377</v>
      </c>
      <c r="I71" s="47" t="s">
        <v>2496</v>
      </c>
      <c r="J71" s="48" t="s">
        <v>2376</v>
      </c>
    </row>
    <row r="72" spans="7:10" ht="25" x14ac:dyDescent="0.25">
      <c r="G72" s="47" t="s">
        <v>2357</v>
      </c>
      <c r="H72" s="47" t="s">
        <v>2375</v>
      </c>
      <c r="I72" s="47" t="s">
        <v>2496</v>
      </c>
      <c r="J72" s="48" t="s">
        <v>2374</v>
      </c>
    </row>
    <row r="73" spans="7:10" ht="112.5" x14ac:dyDescent="0.25">
      <c r="G73" s="47" t="s">
        <v>2357</v>
      </c>
      <c r="H73" s="47" t="s">
        <v>2373</v>
      </c>
      <c r="I73" s="47" t="s">
        <v>2496</v>
      </c>
      <c r="J73" s="48" t="s">
        <v>2372</v>
      </c>
    </row>
    <row r="74" spans="7:10" x14ac:dyDescent="0.25">
      <c r="G74" s="47" t="s">
        <v>2357</v>
      </c>
      <c r="H74" s="47" t="s">
        <v>2371</v>
      </c>
      <c r="I74" s="47" t="s">
        <v>2496</v>
      </c>
      <c r="J74" s="48" t="s">
        <v>2370</v>
      </c>
    </row>
    <row r="75" spans="7:10" ht="37.5" x14ac:dyDescent="0.25">
      <c r="G75" s="47" t="s">
        <v>2357</v>
      </c>
      <c r="H75" s="47" t="s">
        <v>2369</v>
      </c>
      <c r="I75" s="47" t="s">
        <v>2496</v>
      </c>
      <c r="J75" s="48" t="s">
        <v>2368</v>
      </c>
    </row>
    <row r="76" spans="7:10" x14ac:dyDescent="0.25">
      <c r="G76" s="47" t="s">
        <v>2357</v>
      </c>
      <c r="H76" s="47" t="s">
        <v>2367</v>
      </c>
      <c r="I76" s="47" t="s">
        <v>2496</v>
      </c>
      <c r="J76" s="48" t="s">
        <v>2366</v>
      </c>
    </row>
    <row r="77" spans="7:10" ht="25" x14ac:dyDescent="0.25">
      <c r="G77" s="47" t="s">
        <v>2357</v>
      </c>
      <c r="H77" s="47" t="s">
        <v>2365</v>
      </c>
      <c r="I77" s="47" t="s">
        <v>2496</v>
      </c>
      <c r="J77" s="48" t="s">
        <v>2364</v>
      </c>
    </row>
    <row r="78" spans="7:10" ht="100" x14ac:dyDescent="0.25">
      <c r="G78" s="47" t="s">
        <v>2357</v>
      </c>
      <c r="H78" s="47" t="s">
        <v>2363</v>
      </c>
      <c r="I78" s="47" t="s">
        <v>2496</v>
      </c>
      <c r="J78" s="48" t="s">
        <v>2362</v>
      </c>
    </row>
    <row r="79" spans="7:10" ht="25" x14ac:dyDescent="0.25">
      <c r="G79" s="47" t="s">
        <v>2357</v>
      </c>
      <c r="H79" s="47" t="s">
        <v>2361</v>
      </c>
      <c r="I79" s="47" t="s">
        <v>2496</v>
      </c>
      <c r="J79" s="48" t="s">
        <v>2360</v>
      </c>
    </row>
    <row r="80" spans="7:10" ht="25" x14ac:dyDescent="0.25">
      <c r="G80" s="47" t="s">
        <v>2357</v>
      </c>
      <c r="H80" s="47" t="s">
        <v>2359</v>
      </c>
      <c r="I80" s="47" t="s">
        <v>2496</v>
      </c>
      <c r="J80" s="48" t="s">
        <v>2358</v>
      </c>
    </row>
    <row r="81" spans="7:10" ht="37.5" x14ac:dyDescent="0.25">
      <c r="G81" s="47" t="s">
        <v>2357</v>
      </c>
      <c r="H81" s="47" t="s">
        <v>2356</v>
      </c>
      <c r="I81" s="47" t="s">
        <v>2496</v>
      </c>
      <c r="J81" s="48" t="s">
        <v>2355</v>
      </c>
    </row>
    <row r="82" spans="7:10" x14ac:dyDescent="0.25">
      <c r="G82" s="47" t="s">
        <v>2283</v>
      </c>
      <c r="H82" s="47" t="s">
        <v>2354</v>
      </c>
      <c r="I82" s="47" t="s">
        <v>2496</v>
      </c>
      <c r="J82" s="48" t="s">
        <v>2353</v>
      </c>
    </row>
    <row r="83" spans="7:10" ht="25" x14ac:dyDescent="0.25">
      <c r="G83" s="47" t="s">
        <v>2283</v>
      </c>
      <c r="H83" s="47" t="s">
        <v>2352</v>
      </c>
      <c r="I83" s="47" t="s">
        <v>2496</v>
      </c>
      <c r="J83" s="48" t="s">
        <v>2351</v>
      </c>
    </row>
    <row r="84" spans="7:10" ht="37.5" x14ac:dyDescent="0.25">
      <c r="G84" s="47" t="s">
        <v>2283</v>
      </c>
      <c r="H84" s="47" t="s">
        <v>2350</v>
      </c>
      <c r="I84" s="47" t="s">
        <v>2496</v>
      </c>
      <c r="J84" s="48" t="s">
        <v>2349</v>
      </c>
    </row>
    <row r="85" spans="7:10" ht="25" x14ac:dyDescent="0.25">
      <c r="G85" s="47" t="s">
        <v>2283</v>
      </c>
      <c r="H85" s="47" t="s">
        <v>2348</v>
      </c>
      <c r="I85" s="47" t="s">
        <v>2496</v>
      </c>
      <c r="J85" s="48" t="s">
        <v>2347</v>
      </c>
    </row>
    <row r="86" spans="7:10" ht="25" x14ac:dyDescent="0.25">
      <c r="G86" s="47" t="s">
        <v>2283</v>
      </c>
      <c r="H86" s="47" t="s">
        <v>2346</v>
      </c>
      <c r="I86" s="47" t="s">
        <v>2496</v>
      </c>
      <c r="J86" s="48" t="s">
        <v>2345</v>
      </c>
    </row>
    <row r="87" spans="7:10" ht="25" x14ac:dyDescent="0.25">
      <c r="G87" s="47" t="s">
        <v>2283</v>
      </c>
      <c r="H87" s="47" t="s">
        <v>2344</v>
      </c>
      <c r="I87" s="47" t="s">
        <v>2496</v>
      </c>
      <c r="J87" s="48" t="s">
        <v>2343</v>
      </c>
    </row>
    <row r="88" spans="7:10" ht="25" x14ac:dyDescent="0.25">
      <c r="G88" s="47" t="s">
        <v>2283</v>
      </c>
      <c r="H88" s="47" t="s">
        <v>2342</v>
      </c>
      <c r="I88" s="47" t="s">
        <v>2496</v>
      </c>
      <c r="J88" s="48" t="s">
        <v>2341</v>
      </c>
    </row>
    <row r="89" spans="7:10" x14ac:dyDescent="0.25">
      <c r="G89" s="47" t="s">
        <v>2283</v>
      </c>
      <c r="H89" s="47" t="s">
        <v>2340</v>
      </c>
      <c r="I89" s="47" t="s">
        <v>2496</v>
      </c>
      <c r="J89" s="48" t="s">
        <v>1772</v>
      </c>
    </row>
    <row r="90" spans="7:10" ht="225" x14ac:dyDescent="0.25">
      <c r="G90" s="47" t="s">
        <v>2283</v>
      </c>
      <c r="H90" s="47" t="s">
        <v>2339</v>
      </c>
      <c r="I90" s="47" t="s">
        <v>2496</v>
      </c>
      <c r="J90" s="48" t="s">
        <v>2338</v>
      </c>
    </row>
    <row r="91" spans="7:10" x14ac:dyDescent="0.25">
      <c r="G91" s="47" t="s">
        <v>2283</v>
      </c>
      <c r="H91" s="47" t="s">
        <v>2337</v>
      </c>
      <c r="I91" s="47" t="s">
        <v>2496</v>
      </c>
      <c r="J91" s="48" t="s">
        <v>2336</v>
      </c>
    </row>
    <row r="92" spans="7:10" x14ac:dyDescent="0.25">
      <c r="G92" s="47" t="s">
        <v>2283</v>
      </c>
      <c r="H92" s="47" t="s">
        <v>2335</v>
      </c>
      <c r="I92" s="47" t="s">
        <v>2496</v>
      </c>
      <c r="J92" s="48" t="s">
        <v>2334</v>
      </c>
    </row>
    <row r="93" spans="7:10" x14ac:dyDescent="0.25">
      <c r="G93" s="47" t="s">
        <v>2283</v>
      </c>
      <c r="H93" s="47" t="s">
        <v>2333</v>
      </c>
      <c r="I93" s="47" t="s">
        <v>2496</v>
      </c>
      <c r="J93" s="48" t="s">
        <v>1763</v>
      </c>
    </row>
    <row r="94" spans="7:10" x14ac:dyDescent="0.25">
      <c r="G94" s="47" t="s">
        <v>2283</v>
      </c>
      <c r="H94" s="47" t="s">
        <v>2332</v>
      </c>
      <c r="I94" s="47" t="s">
        <v>2496</v>
      </c>
      <c r="J94" s="48" t="s">
        <v>1283</v>
      </c>
    </row>
    <row r="95" spans="7:10" ht="25" x14ac:dyDescent="0.25">
      <c r="G95" s="47" t="s">
        <v>2283</v>
      </c>
      <c r="H95" s="47" t="s">
        <v>2331</v>
      </c>
      <c r="I95" s="47" t="s">
        <v>2496</v>
      </c>
      <c r="J95" s="48" t="s">
        <v>2330</v>
      </c>
    </row>
    <row r="96" spans="7:10" ht="37.5" x14ac:dyDescent="0.25">
      <c r="G96" s="47" t="s">
        <v>2283</v>
      </c>
      <c r="H96" s="47" t="s">
        <v>2329</v>
      </c>
      <c r="I96" s="47" t="s">
        <v>2496</v>
      </c>
      <c r="J96" s="48" t="s">
        <v>2328</v>
      </c>
    </row>
    <row r="97" spans="7:10" ht="50" x14ac:dyDescent="0.25">
      <c r="G97" s="47" t="s">
        <v>2283</v>
      </c>
      <c r="H97" s="47" t="s">
        <v>2327</v>
      </c>
      <c r="I97" s="47" t="s">
        <v>2496</v>
      </c>
      <c r="J97" s="48" t="s">
        <v>2326</v>
      </c>
    </row>
    <row r="98" spans="7:10" ht="25" x14ac:dyDescent="0.25">
      <c r="G98" s="47" t="s">
        <v>2283</v>
      </c>
      <c r="H98" s="47" t="s">
        <v>2325</v>
      </c>
      <c r="I98" s="47" t="s">
        <v>2496</v>
      </c>
      <c r="J98" s="48" t="s">
        <v>2324</v>
      </c>
    </row>
    <row r="99" spans="7:10" x14ac:dyDescent="0.25">
      <c r="G99" s="47" t="s">
        <v>2283</v>
      </c>
      <c r="H99" s="47" t="s">
        <v>2323</v>
      </c>
      <c r="I99" s="47" t="s">
        <v>2496</v>
      </c>
      <c r="J99" s="48" t="s">
        <v>2322</v>
      </c>
    </row>
    <row r="100" spans="7:10" x14ac:dyDescent="0.25">
      <c r="G100" s="47" t="s">
        <v>2283</v>
      </c>
      <c r="H100" s="47" t="s">
        <v>2321</v>
      </c>
      <c r="I100" s="47" t="s">
        <v>2496</v>
      </c>
      <c r="J100" s="48" t="s">
        <v>2320</v>
      </c>
    </row>
    <row r="101" spans="7:10" x14ac:dyDescent="0.25">
      <c r="G101" s="47" t="s">
        <v>2283</v>
      </c>
      <c r="H101" s="47" t="s">
        <v>2319</v>
      </c>
      <c r="I101" s="47" t="s">
        <v>2496</v>
      </c>
      <c r="J101" s="48" t="s">
        <v>1259</v>
      </c>
    </row>
    <row r="102" spans="7:10" x14ac:dyDescent="0.25">
      <c r="G102" s="47" t="s">
        <v>2283</v>
      </c>
      <c r="H102" s="47" t="s">
        <v>2318</v>
      </c>
      <c r="I102" s="47" t="s">
        <v>2496</v>
      </c>
      <c r="J102" s="48" t="s">
        <v>2317</v>
      </c>
    </row>
    <row r="103" spans="7:10" x14ac:dyDescent="0.25">
      <c r="G103" s="47" t="s">
        <v>2283</v>
      </c>
      <c r="H103" s="47" t="s">
        <v>2316</v>
      </c>
      <c r="I103" s="47" t="s">
        <v>2496</v>
      </c>
      <c r="J103" s="48" t="s">
        <v>2315</v>
      </c>
    </row>
    <row r="104" spans="7:10" ht="37.5" x14ac:dyDescent="0.25">
      <c r="G104" s="47" t="s">
        <v>2283</v>
      </c>
      <c r="H104" s="47" t="s">
        <v>2314</v>
      </c>
      <c r="I104" s="47" t="s">
        <v>2496</v>
      </c>
      <c r="J104" s="48" t="s">
        <v>2313</v>
      </c>
    </row>
    <row r="105" spans="7:10" x14ac:dyDescent="0.25">
      <c r="G105" s="47" t="s">
        <v>2283</v>
      </c>
      <c r="H105" s="47" t="s">
        <v>2312</v>
      </c>
      <c r="I105" s="47" t="s">
        <v>2496</v>
      </c>
      <c r="J105" s="48" t="s">
        <v>2311</v>
      </c>
    </row>
    <row r="106" spans="7:10" ht="25" x14ac:dyDescent="0.25">
      <c r="G106" s="47" t="s">
        <v>2283</v>
      </c>
      <c r="H106" s="47" t="s">
        <v>2310</v>
      </c>
      <c r="I106" s="47" t="s">
        <v>2496</v>
      </c>
      <c r="J106" s="48" t="s">
        <v>2309</v>
      </c>
    </row>
    <row r="107" spans="7:10" ht="62.5" x14ac:dyDescent="0.25">
      <c r="G107" s="47" t="s">
        <v>2283</v>
      </c>
      <c r="H107" s="47" t="s">
        <v>2308</v>
      </c>
      <c r="I107" s="47" t="s">
        <v>2496</v>
      </c>
      <c r="J107" s="48" t="s">
        <v>2307</v>
      </c>
    </row>
    <row r="108" spans="7:10" ht="25" x14ac:dyDescent="0.25">
      <c r="G108" s="47" t="s">
        <v>2283</v>
      </c>
      <c r="H108" s="47" t="s">
        <v>2306</v>
      </c>
      <c r="I108" s="47" t="s">
        <v>2496</v>
      </c>
      <c r="J108" s="48" t="s">
        <v>2305</v>
      </c>
    </row>
    <row r="109" spans="7:10" ht="37.5" x14ac:dyDescent="0.25">
      <c r="G109" s="47" t="s">
        <v>2283</v>
      </c>
      <c r="H109" s="47" t="s">
        <v>2304</v>
      </c>
      <c r="I109" s="47" t="s">
        <v>2496</v>
      </c>
      <c r="J109" s="48" t="s">
        <v>2303</v>
      </c>
    </row>
    <row r="110" spans="7:10" x14ac:dyDescent="0.25">
      <c r="G110" s="47" t="s">
        <v>2283</v>
      </c>
      <c r="H110" s="47" t="s">
        <v>2302</v>
      </c>
      <c r="I110" s="47" t="s">
        <v>2496</v>
      </c>
      <c r="J110" s="48" t="s">
        <v>2301</v>
      </c>
    </row>
    <row r="111" spans="7:10" ht="37.5" x14ac:dyDescent="0.25">
      <c r="G111" s="47" t="s">
        <v>2283</v>
      </c>
      <c r="H111" s="47" t="s">
        <v>2300</v>
      </c>
      <c r="I111" s="47" t="s">
        <v>2496</v>
      </c>
      <c r="J111" s="48" t="s">
        <v>2299</v>
      </c>
    </row>
    <row r="112" spans="7:10" ht="75" x14ac:dyDescent="0.25">
      <c r="G112" s="47" t="s">
        <v>2283</v>
      </c>
      <c r="H112" s="47" t="s">
        <v>2298</v>
      </c>
      <c r="I112" s="47" t="s">
        <v>2496</v>
      </c>
      <c r="J112" s="48" t="s">
        <v>2297</v>
      </c>
    </row>
    <row r="113" spans="7:10" x14ac:dyDescent="0.25">
      <c r="G113" s="47" t="s">
        <v>2283</v>
      </c>
      <c r="H113" s="47" t="s">
        <v>2296</v>
      </c>
      <c r="I113" s="47" t="s">
        <v>2496</v>
      </c>
      <c r="J113" s="48" t="s">
        <v>2295</v>
      </c>
    </row>
    <row r="114" spans="7:10" x14ac:dyDescent="0.25">
      <c r="G114" s="47" t="s">
        <v>2283</v>
      </c>
      <c r="H114" s="47" t="s">
        <v>2294</v>
      </c>
      <c r="I114" s="47" t="s">
        <v>2496</v>
      </c>
      <c r="J114" s="48" t="s">
        <v>2293</v>
      </c>
    </row>
    <row r="115" spans="7:10" x14ac:dyDescent="0.25">
      <c r="G115" s="47" t="s">
        <v>2283</v>
      </c>
      <c r="H115" s="47" t="s">
        <v>2292</v>
      </c>
      <c r="I115" s="47" t="s">
        <v>2496</v>
      </c>
      <c r="J115" s="48" t="s">
        <v>1867</v>
      </c>
    </row>
    <row r="116" spans="7:10" x14ac:dyDescent="0.25">
      <c r="G116" s="47" t="s">
        <v>2283</v>
      </c>
      <c r="H116" s="47" t="s">
        <v>2291</v>
      </c>
      <c r="I116" s="47" t="s">
        <v>2496</v>
      </c>
      <c r="J116" s="48" t="s">
        <v>2290</v>
      </c>
    </row>
    <row r="117" spans="7:10" x14ac:dyDescent="0.25">
      <c r="G117" s="47" t="s">
        <v>2283</v>
      </c>
      <c r="H117" s="47" t="s">
        <v>2289</v>
      </c>
      <c r="I117" s="47" t="s">
        <v>2496</v>
      </c>
      <c r="J117" s="48" t="s">
        <v>2288</v>
      </c>
    </row>
    <row r="118" spans="7:10" ht="37.5" x14ac:dyDescent="0.25">
      <c r="G118" s="47" t="s">
        <v>2283</v>
      </c>
      <c r="H118" s="47" t="s">
        <v>2287</v>
      </c>
      <c r="I118" s="47" t="s">
        <v>2496</v>
      </c>
      <c r="J118" s="48" t="s">
        <v>2286</v>
      </c>
    </row>
    <row r="119" spans="7:10" x14ac:dyDescent="0.25">
      <c r="G119" s="47" t="s">
        <v>2283</v>
      </c>
      <c r="H119" s="47" t="s">
        <v>2285</v>
      </c>
      <c r="I119" s="47" t="s">
        <v>2496</v>
      </c>
      <c r="J119" s="48" t="s">
        <v>2284</v>
      </c>
    </row>
    <row r="120" spans="7:10" x14ac:dyDescent="0.25">
      <c r="G120" s="47" t="s">
        <v>2283</v>
      </c>
      <c r="H120" s="47" t="s">
        <v>2282</v>
      </c>
      <c r="I120" s="47" t="s">
        <v>2496</v>
      </c>
      <c r="J120" s="48" t="s">
        <v>2281</v>
      </c>
    </row>
    <row r="121" spans="7:10" x14ac:dyDescent="0.25"/>
    <row r="122" spans="7:10" ht="15.65" hidden="1" customHeight="1" x14ac:dyDescent="0.25"/>
  </sheetData>
  <mergeCells count="1">
    <mergeCell ref="F1:J3"/>
  </mergeCells>
  <dataValidations count="1">
    <dataValidation type="list" allowBlank="1" showInputMessage="1" showErrorMessage="1" sqref="I8 I13:I120" xr:uid="{B32CBCC4-E581-40AB-B74D-EFE797C02FF1}">
      <formula1>"Yes,No"</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5B38B-2ECD-4722-BC4D-49997E410D9D}">
  <sheetPr codeName="Sheet13">
    <tabColor theme="4" tint="0.79998168889431442"/>
  </sheetPr>
  <dimension ref="A1:K12"/>
  <sheetViews>
    <sheetView showGridLines="0" showRowColHeaders="0" workbookViewId="0">
      <selection activeCell="H5" sqref="H5"/>
    </sheetView>
  </sheetViews>
  <sheetFormatPr defaultColWidth="0" defaultRowHeight="12.5" zeroHeight="1" x14ac:dyDescent="0.25"/>
  <cols>
    <col min="1" max="5" width="8.81640625" style="37" customWidth="1"/>
    <col min="6" max="7" width="8.81640625" style="38" customWidth="1"/>
    <col min="8" max="8" width="69.54296875" style="38" customWidth="1"/>
    <col min="9" max="10" width="8.81640625" style="38" customWidth="1"/>
    <col min="11" max="11" width="11.453125" style="38" hidden="1" customWidth="1"/>
    <col min="12" max="16384" width="8.81640625" style="38" hidden="1"/>
  </cols>
  <sheetData>
    <row r="1" spans="6:10" ht="34.9" customHeight="1" x14ac:dyDescent="0.25">
      <c r="F1" s="161" t="s">
        <v>3496</v>
      </c>
      <c r="G1" s="162"/>
      <c r="H1" s="162"/>
      <c r="I1" s="162"/>
      <c r="J1" s="162"/>
    </row>
    <row r="2" spans="6:10" x14ac:dyDescent="0.25">
      <c r="F2" s="162"/>
      <c r="G2" s="162"/>
      <c r="H2" s="162"/>
      <c r="I2" s="162"/>
      <c r="J2" s="162"/>
    </row>
    <row r="3" spans="6:10" ht="21" customHeight="1" x14ac:dyDescent="0.25">
      <c r="F3" s="162"/>
      <c r="G3" s="162"/>
      <c r="H3" s="162"/>
      <c r="I3" s="162"/>
      <c r="J3" s="162"/>
    </row>
    <row r="4" spans="6:10" ht="13" thickBot="1" x14ac:dyDescent="0.3"/>
    <row r="5" spans="6:10" ht="90" customHeight="1" thickBot="1" x14ac:dyDescent="0.3">
      <c r="G5" s="40" t="s">
        <v>3153</v>
      </c>
      <c r="H5" s="41"/>
    </row>
    <row r="6" spans="6:10" ht="13" x14ac:dyDescent="0.25">
      <c r="H6" s="42" t="s">
        <v>3158</v>
      </c>
    </row>
    <row r="7" spans="6:10" ht="13" thickBot="1" x14ac:dyDescent="0.3"/>
    <row r="8" spans="6:10" ht="13.5" thickBot="1" x14ac:dyDescent="0.3">
      <c r="H8" s="43" t="s">
        <v>3140</v>
      </c>
      <c r="I8" s="44" t="s">
        <v>2496</v>
      </c>
    </row>
    <row r="9" spans="6:10" x14ac:dyDescent="0.25"/>
    <row r="10" spans="6:10" x14ac:dyDescent="0.25"/>
    <row r="11" spans="6:10" x14ac:dyDescent="0.25"/>
    <row r="12" spans="6:10" x14ac:dyDescent="0.25"/>
  </sheetData>
  <mergeCells count="1">
    <mergeCell ref="F1:J3"/>
  </mergeCells>
  <dataValidations count="1">
    <dataValidation type="list" allowBlank="1" showInputMessage="1" showErrorMessage="1" sqref="I8" xr:uid="{49FCF6E6-40EC-4BDE-9CE5-07DD7D1DE666}">
      <formula1>"Yes,No"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29B05-DB20-442F-BB4E-F3DFFF722E8A}">
  <sheetPr codeName="Sheet11">
    <tabColor theme="4" tint="0.79998168889431442"/>
  </sheetPr>
  <dimension ref="A1:O56"/>
  <sheetViews>
    <sheetView showGridLines="0" showRowColHeaders="0" zoomScale="85" zoomScaleNormal="85" workbookViewId="0">
      <selection activeCell="J13" sqref="J13"/>
    </sheetView>
  </sheetViews>
  <sheetFormatPr defaultColWidth="0" defaultRowHeight="12.5" zeroHeight="1" outlineLevelCol="1" x14ac:dyDescent="0.35"/>
  <cols>
    <col min="1" max="5" width="8.81640625" style="49" customWidth="1"/>
    <col min="6" max="6" width="8.81640625" style="51" customWidth="1"/>
    <col min="7" max="7" width="17.1796875" style="51" customWidth="1"/>
    <col min="8" max="8" width="42" style="51" customWidth="1"/>
    <col min="9" max="9" width="58.7265625" style="51" customWidth="1"/>
    <col min="10" max="10" width="11.453125" style="51" customWidth="1"/>
    <col min="11" max="11" width="167.26953125" style="51" hidden="1" customWidth="1" outlineLevel="1"/>
    <col min="12" max="12" width="9" style="51" customWidth="1" collapsed="1"/>
    <col min="13" max="15" width="0" style="51" hidden="1" customWidth="1"/>
    <col min="16" max="16384" width="17.1796875" style="51" hidden="1"/>
  </cols>
  <sheetData>
    <row r="1" spans="6:14" ht="21" customHeight="1" x14ac:dyDescent="0.35">
      <c r="F1" s="161" t="s">
        <v>3147</v>
      </c>
      <c r="G1" s="161"/>
      <c r="H1" s="161"/>
      <c r="I1" s="161"/>
      <c r="J1" s="161"/>
      <c r="K1" s="161"/>
      <c r="L1" s="50"/>
    </row>
    <row r="2" spans="6:14" ht="16.149999999999999" customHeight="1" x14ac:dyDescent="0.35">
      <c r="F2" s="161"/>
      <c r="G2" s="161"/>
      <c r="H2" s="161"/>
      <c r="I2" s="161"/>
      <c r="J2" s="161"/>
      <c r="K2" s="161"/>
      <c r="L2" s="50"/>
    </row>
    <row r="3" spans="6:14" ht="18.649999999999999" customHeight="1" x14ac:dyDescent="0.35">
      <c r="F3" s="161"/>
      <c r="G3" s="161"/>
      <c r="H3" s="161"/>
      <c r="I3" s="161"/>
      <c r="J3" s="161"/>
      <c r="K3" s="161"/>
      <c r="L3" s="50"/>
    </row>
    <row r="4" spans="6:14" ht="13" thickBot="1" x14ac:dyDescent="0.4"/>
    <row r="5" spans="6:14" ht="87.65" customHeight="1" thickBot="1" x14ac:dyDescent="0.4">
      <c r="H5" s="52" t="s">
        <v>3159</v>
      </c>
      <c r="I5" s="56" t="str" cm="1">
        <f t="array" ref="I5">IFERROR(_xlfn.TEXTJOIN(",",TRUE,IF(MITRE_Mitigations[Include]="Yes",MITRE_Mitigations[TIDs],"")),"")</f>
        <v/>
      </c>
      <c r="M5" s="33"/>
      <c r="N5" s="33"/>
    </row>
    <row r="6" spans="6:14" ht="17.5" customHeight="1" x14ac:dyDescent="0.35">
      <c r="I6" s="53" t="str">
        <f>IF(I5="", "No Mitigation selected, Select YES in the Include column to include a Mitigation that has been implemented by your oganisation", "")</f>
        <v>No Mitigation selected, Select YES in the Include column to include a Mitigation that has been implemented by your oganisation</v>
      </c>
    </row>
    <row r="7" spans="6:14" ht="17.5" customHeight="1" thickBot="1" x14ac:dyDescent="0.4">
      <c r="I7" s="53"/>
    </row>
    <row r="8" spans="6:14" ht="15" customHeight="1" thickBot="1" x14ac:dyDescent="0.4">
      <c r="I8" s="43" t="s">
        <v>3140</v>
      </c>
      <c r="J8" s="57" t="s">
        <v>2496</v>
      </c>
    </row>
    <row r="9" spans="6:14" ht="17.5" customHeight="1" x14ac:dyDescent="0.35">
      <c r="I9" s="53"/>
    </row>
    <row r="10" spans="6:14" ht="17.5" customHeight="1" x14ac:dyDescent="0.35">
      <c r="I10" s="53"/>
    </row>
    <row r="11" spans="6:14" ht="17.5" customHeight="1" x14ac:dyDescent="0.35"/>
    <row r="12" spans="6:14" ht="13" x14ac:dyDescent="0.35">
      <c r="G12" s="54" t="s">
        <v>0</v>
      </c>
      <c r="H12" s="54" t="s">
        <v>1</v>
      </c>
      <c r="I12" s="54" t="s">
        <v>2</v>
      </c>
      <c r="J12" s="54" t="s">
        <v>503</v>
      </c>
      <c r="K12" s="55" t="s">
        <v>3157</v>
      </c>
    </row>
    <row r="13" spans="6:14" ht="25" x14ac:dyDescent="0.35">
      <c r="G13" s="51" t="s">
        <v>376</v>
      </c>
      <c r="H13" s="51" t="s">
        <v>377</v>
      </c>
      <c r="I13" s="51" t="s">
        <v>378</v>
      </c>
      <c r="J13" s="51" t="s">
        <v>2496</v>
      </c>
      <c r="K13" s="51" t="s">
        <v>616</v>
      </c>
    </row>
    <row r="14" spans="6:14" ht="25" x14ac:dyDescent="0.35">
      <c r="G14" s="51" t="s">
        <v>379</v>
      </c>
      <c r="H14" s="51" t="s">
        <v>380</v>
      </c>
      <c r="I14" s="51" t="s">
        <v>381</v>
      </c>
      <c r="J14" s="51" t="s">
        <v>2496</v>
      </c>
      <c r="K14" s="51" t="s">
        <v>617</v>
      </c>
    </row>
    <row r="15" spans="6:14" x14ac:dyDescent="0.35">
      <c r="G15" s="51" t="s">
        <v>382</v>
      </c>
      <c r="H15" s="51" t="s">
        <v>383</v>
      </c>
      <c r="I15" s="51" t="s">
        <v>384</v>
      </c>
      <c r="J15" s="51" t="s">
        <v>2496</v>
      </c>
      <c r="K15" s="51" t="s">
        <v>3239</v>
      </c>
    </row>
    <row r="16" spans="6:14" ht="37.5" x14ac:dyDescent="0.35">
      <c r="G16" s="51" t="s">
        <v>385</v>
      </c>
      <c r="H16" s="51" t="s">
        <v>386</v>
      </c>
      <c r="I16" s="51" t="s">
        <v>387</v>
      </c>
      <c r="J16" s="51" t="s">
        <v>2496</v>
      </c>
      <c r="K16" s="51" t="s">
        <v>3240</v>
      </c>
    </row>
    <row r="17" spans="7:11" ht="25" x14ac:dyDescent="0.35">
      <c r="G17" s="51" t="s">
        <v>388</v>
      </c>
      <c r="H17" s="51" t="s">
        <v>389</v>
      </c>
      <c r="I17" s="51" t="s">
        <v>390</v>
      </c>
      <c r="J17" s="51" t="s">
        <v>2496</v>
      </c>
      <c r="K17" s="51" t="s">
        <v>3241</v>
      </c>
    </row>
    <row r="18" spans="7:11" ht="21" customHeight="1" x14ac:dyDescent="0.35">
      <c r="G18" s="51" t="s">
        <v>391</v>
      </c>
      <c r="H18" s="51" t="s">
        <v>392</v>
      </c>
      <c r="I18" s="51" t="s">
        <v>393</v>
      </c>
      <c r="J18" s="51" t="s">
        <v>2496</v>
      </c>
      <c r="K18" s="51" t="s">
        <v>3242</v>
      </c>
    </row>
    <row r="19" spans="7:11" ht="37.5" x14ac:dyDescent="0.35">
      <c r="G19" s="51" t="s">
        <v>394</v>
      </c>
      <c r="H19" s="51" t="s">
        <v>395</v>
      </c>
      <c r="I19" s="51" t="s">
        <v>396</v>
      </c>
      <c r="J19" s="51" t="s">
        <v>2496</v>
      </c>
      <c r="K19" s="51" t="s">
        <v>3243</v>
      </c>
    </row>
    <row r="20" spans="7:11" ht="25" x14ac:dyDescent="0.35">
      <c r="G20" s="51" t="s">
        <v>397</v>
      </c>
      <c r="H20" s="51" t="s">
        <v>398</v>
      </c>
      <c r="I20" s="51" t="s">
        <v>399</v>
      </c>
      <c r="J20" s="51" t="s">
        <v>2496</v>
      </c>
      <c r="K20" s="51" t="s">
        <v>618</v>
      </c>
    </row>
    <row r="21" spans="7:11" ht="25" x14ac:dyDescent="0.35">
      <c r="G21" s="51" t="s">
        <v>400</v>
      </c>
      <c r="H21" s="51" t="s">
        <v>363</v>
      </c>
      <c r="I21" s="51" t="s">
        <v>401</v>
      </c>
      <c r="J21" s="51" t="s">
        <v>2496</v>
      </c>
      <c r="K21" s="51" t="s">
        <v>619</v>
      </c>
    </row>
    <row r="22" spans="7:11" ht="25" x14ac:dyDescent="0.35">
      <c r="G22" s="51" t="s">
        <v>402</v>
      </c>
      <c r="H22" s="51" t="s">
        <v>403</v>
      </c>
      <c r="I22" s="51" t="s">
        <v>404</v>
      </c>
      <c r="J22" s="51" t="s">
        <v>2496</v>
      </c>
      <c r="K22" s="51" t="s">
        <v>620</v>
      </c>
    </row>
    <row r="23" spans="7:11" ht="37.5" x14ac:dyDescent="0.35">
      <c r="G23" s="51" t="s">
        <v>405</v>
      </c>
      <c r="H23" s="51" t="s">
        <v>406</v>
      </c>
      <c r="I23" s="51" t="s">
        <v>407</v>
      </c>
      <c r="J23" s="51" t="s">
        <v>2496</v>
      </c>
      <c r="K23" s="51" t="s">
        <v>621</v>
      </c>
    </row>
    <row r="24" spans="7:11" ht="50" x14ac:dyDescent="0.35">
      <c r="G24" s="51" t="s">
        <v>408</v>
      </c>
      <c r="H24" s="51" t="s">
        <v>409</v>
      </c>
      <c r="I24" s="51" t="s">
        <v>410</v>
      </c>
      <c r="J24" s="51" t="s">
        <v>2496</v>
      </c>
      <c r="K24" s="51" t="s">
        <v>3244</v>
      </c>
    </row>
    <row r="25" spans="7:11" ht="50" x14ac:dyDescent="0.35">
      <c r="G25" s="51" t="s">
        <v>411</v>
      </c>
      <c r="H25" s="51" t="s">
        <v>412</v>
      </c>
      <c r="I25" s="51" t="s">
        <v>413</v>
      </c>
      <c r="J25" s="51" t="s">
        <v>2496</v>
      </c>
      <c r="K25" s="51" t="s">
        <v>3245</v>
      </c>
    </row>
    <row r="26" spans="7:11" ht="25" x14ac:dyDescent="0.35">
      <c r="G26" s="51" t="s">
        <v>414</v>
      </c>
      <c r="H26" s="51" t="s">
        <v>415</v>
      </c>
      <c r="I26" s="51" t="s">
        <v>416</v>
      </c>
      <c r="J26" s="51" t="s">
        <v>2496</v>
      </c>
      <c r="K26" s="51" t="s">
        <v>622</v>
      </c>
    </row>
    <row r="27" spans="7:11" ht="25" x14ac:dyDescent="0.35">
      <c r="G27" s="51" t="s">
        <v>417</v>
      </c>
      <c r="H27" s="51" t="s">
        <v>418</v>
      </c>
      <c r="I27" s="51" t="s">
        <v>419</v>
      </c>
      <c r="J27" s="51" t="s">
        <v>2496</v>
      </c>
      <c r="K27" s="51" t="s">
        <v>3246</v>
      </c>
    </row>
    <row r="28" spans="7:11" ht="25" x14ac:dyDescent="0.35">
      <c r="G28" s="51" t="s">
        <v>420</v>
      </c>
      <c r="H28" s="51" t="s">
        <v>421</v>
      </c>
      <c r="I28" s="51" t="s">
        <v>422</v>
      </c>
      <c r="J28" s="51" t="s">
        <v>2496</v>
      </c>
      <c r="K28" s="51" t="s">
        <v>623</v>
      </c>
    </row>
    <row r="29" spans="7:11" ht="50" x14ac:dyDescent="0.35">
      <c r="G29" s="51" t="s">
        <v>423</v>
      </c>
      <c r="H29" s="51" t="s">
        <v>424</v>
      </c>
      <c r="I29" s="51" t="s">
        <v>425</v>
      </c>
      <c r="J29" s="51" t="s">
        <v>2496</v>
      </c>
      <c r="K29" s="51" t="s">
        <v>624</v>
      </c>
    </row>
    <row r="30" spans="7:11" ht="25" x14ac:dyDescent="0.35">
      <c r="G30" s="51" t="s">
        <v>426</v>
      </c>
      <c r="H30" s="51" t="s">
        <v>427</v>
      </c>
      <c r="I30" s="51" t="s">
        <v>428</v>
      </c>
      <c r="J30" s="51" t="s">
        <v>2496</v>
      </c>
      <c r="K30" s="51" t="s">
        <v>625</v>
      </c>
    </row>
    <row r="31" spans="7:11" ht="37.5" x14ac:dyDescent="0.35">
      <c r="G31" s="51" t="s">
        <v>429</v>
      </c>
      <c r="H31" s="51" t="s">
        <v>430</v>
      </c>
      <c r="I31" s="51" t="s">
        <v>431</v>
      </c>
      <c r="J31" s="51" t="s">
        <v>2496</v>
      </c>
      <c r="K31" s="51" t="s">
        <v>626</v>
      </c>
    </row>
    <row r="32" spans="7:11" ht="37.5" x14ac:dyDescent="0.35">
      <c r="G32" s="51" t="s">
        <v>432</v>
      </c>
      <c r="H32" s="51" t="s">
        <v>433</v>
      </c>
      <c r="I32" s="51" t="s">
        <v>434</v>
      </c>
      <c r="J32" s="51" t="s">
        <v>2496</v>
      </c>
      <c r="K32" s="51" t="s">
        <v>627</v>
      </c>
    </row>
    <row r="33" spans="7:11" ht="25" x14ac:dyDescent="0.35">
      <c r="G33" s="51" t="s">
        <v>435</v>
      </c>
      <c r="H33" s="51" t="s">
        <v>436</v>
      </c>
      <c r="I33" s="51" t="s">
        <v>437</v>
      </c>
      <c r="J33" s="51" t="s">
        <v>2496</v>
      </c>
      <c r="K33" s="51" t="s">
        <v>628</v>
      </c>
    </row>
    <row r="34" spans="7:11" x14ac:dyDescent="0.35">
      <c r="G34" s="51" t="s">
        <v>438</v>
      </c>
      <c r="H34" s="51" t="s">
        <v>439</v>
      </c>
      <c r="I34" s="51" t="s">
        <v>440</v>
      </c>
      <c r="J34" s="51" t="s">
        <v>2496</v>
      </c>
      <c r="K34" s="51" t="s">
        <v>3247</v>
      </c>
    </row>
    <row r="35" spans="7:11" ht="37.5" x14ac:dyDescent="0.35">
      <c r="G35" s="51" t="s">
        <v>441</v>
      </c>
      <c r="H35" s="51" t="s">
        <v>442</v>
      </c>
      <c r="I35" s="51" t="s">
        <v>443</v>
      </c>
      <c r="J35" s="51" t="s">
        <v>2496</v>
      </c>
      <c r="K35" s="51" t="s">
        <v>3248</v>
      </c>
    </row>
    <row r="36" spans="7:11" ht="37.5" x14ac:dyDescent="0.35">
      <c r="G36" s="51" t="s">
        <v>444</v>
      </c>
      <c r="H36" s="51" t="s">
        <v>445</v>
      </c>
      <c r="I36" s="51" t="s">
        <v>446</v>
      </c>
      <c r="J36" s="51" t="s">
        <v>2496</v>
      </c>
      <c r="K36" s="51" t="s">
        <v>629</v>
      </c>
    </row>
    <row r="37" spans="7:11" ht="75" x14ac:dyDescent="0.35">
      <c r="G37" s="51" t="s">
        <v>447</v>
      </c>
      <c r="H37" s="51" t="s">
        <v>448</v>
      </c>
      <c r="I37" s="51" t="s">
        <v>449</v>
      </c>
      <c r="J37" s="51" t="s">
        <v>2496</v>
      </c>
      <c r="K37" s="51" t="s">
        <v>3249</v>
      </c>
    </row>
    <row r="38" spans="7:11" ht="37.5" x14ac:dyDescent="0.35">
      <c r="G38" s="51" t="s">
        <v>450</v>
      </c>
      <c r="H38" s="51" t="s">
        <v>451</v>
      </c>
      <c r="I38" s="51" t="s">
        <v>452</v>
      </c>
      <c r="J38" s="51" t="s">
        <v>2496</v>
      </c>
      <c r="K38" s="51" t="s">
        <v>630</v>
      </c>
    </row>
    <row r="39" spans="7:11" ht="37.5" x14ac:dyDescent="0.35">
      <c r="G39" s="51" t="s">
        <v>453</v>
      </c>
      <c r="H39" s="51" t="s">
        <v>454</v>
      </c>
      <c r="I39" s="51" t="s">
        <v>455</v>
      </c>
      <c r="J39" s="51" t="s">
        <v>2496</v>
      </c>
      <c r="K39" s="51" t="s">
        <v>631</v>
      </c>
    </row>
    <row r="40" spans="7:11" ht="62.5" x14ac:dyDescent="0.35">
      <c r="G40" s="51" t="s">
        <v>456</v>
      </c>
      <c r="H40" s="51" t="s">
        <v>457</v>
      </c>
      <c r="I40" s="51" t="s">
        <v>458</v>
      </c>
      <c r="J40" s="51" t="s">
        <v>2496</v>
      </c>
      <c r="K40" s="51" t="s">
        <v>3250</v>
      </c>
    </row>
    <row r="41" spans="7:11" ht="75" x14ac:dyDescent="0.35">
      <c r="G41" s="51" t="s">
        <v>459</v>
      </c>
      <c r="H41" s="51" t="s">
        <v>460</v>
      </c>
      <c r="I41" s="51" t="s">
        <v>461</v>
      </c>
      <c r="J41" s="51" t="s">
        <v>2496</v>
      </c>
      <c r="K41" s="51" t="s">
        <v>3251</v>
      </c>
    </row>
    <row r="42" spans="7:11" ht="50" x14ac:dyDescent="0.35">
      <c r="G42" s="51" t="s">
        <v>462</v>
      </c>
      <c r="H42" s="51" t="s">
        <v>463</v>
      </c>
      <c r="I42" s="51" t="s">
        <v>464</v>
      </c>
      <c r="J42" s="51" t="s">
        <v>2496</v>
      </c>
      <c r="K42" s="51" t="s">
        <v>632</v>
      </c>
    </row>
    <row r="43" spans="7:11" ht="37.5" x14ac:dyDescent="0.35">
      <c r="G43" s="51" t="s">
        <v>465</v>
      </c>
      <c r="H43" s="51" t="s">
        <v>466</v>
      </c>
      <c r="I43" s="51" t="s">
        <v>467</v>
      </c>
      <c r="J43" s="51" t="s">
        <v>2496</v>
      </c>
      <c r="K43" s="51" t="s">
        <v>633</v>
      </c>
    </row>
    <row r="44" spans="7:11" ht="37.5" x14ac:dyDescent="0.35">
      <c r="G44" s="51" t="s">
        <v>468</v>
      </c>
      <c r="H44" s="51" t="s">
        <v>469</v>
      </c>
      <c r="I44" s="51" t="s">
        <v>470</v>
      </c>
      <c r="J44" s="51" t="s">
        <v>2496</v>
      </c>
      <c r="K44" s="51" t="s">
        <v>634</v>
      </c>
    </row>
    <row r="45" spans="7:11" ht="37.5" x14ac:dyDescent="0.35">
      <c r="G45" s="51" t="s">
        <v>471</v>
      </c>
      <c r="H45" s="51" t="s">
        <v>472</v>
      </c>
      <c r="I45" s="51" t="s">
        <v>473</v>
      </c>
      <c r="J45" s="51" t="s">
        <v>2496</v>
      </c>
      <c r="K45" s="51" t="s">
        <v>635</v>
      </c>
    </row>
    <row r="46" spans="7:11" ht="25" x14ac:dyDescent="0.35">
      <c r="G46" s="51" t="s">
        <v>474</v>
      </c>
      <c r="H46" s="51" t="s">
        <v>475</v>
      </c>
      <c r="I46" s="51" t="s">
        <v>476</v>
      </c>
      <c r="J46" s="51" t="s">
        <v>2496</v>
      </c>
      <c r="K46" s="51" t="s">
        <v>636</v>
      </c>
    </row>
    <row r="47" spans="7:11" ht="25" x14ac:dyDescent="0.35">
      <c r="G47" s="51" t="s">
        <v>477</v>
      </c>
      <c r="H47" s="51" t="s">
        <v>478</v>
      </c>
      <c r="I47" s="51" t="s">
        <v>479</v>
      </c>
      <c r="J47" s="51" t="s">
        <v>2496</v>
      </c>
      <c r="K47" s="51" t="s">
        <v>3252</v>
      </c>
    </row>
    <row r="48" spans="7:11" ht="25" x14ac:dyDescent="0.35">
      <c r="G48" s="51" t="s">
        <v>480</v>
      </c>
      <c r="H48" s="51" t="s">
        <v>481</v>
      </c>
      <c r="I48" s="51" t="s">
        <v>482</v>
      </c>
      <c r="J48" s="51" t="s">
        <v>2496</v>
      </c>
      <c r="K48" s="51" t="s">
        <v>637</v>
      </c>
    </row>
    <row r="49" spans="7:11" ht="37.5" x14ac:dyDescent="0.35">
      <c r="G49" s="51" t="s">
        <v>483</v>
      </c>
      <c r="H49" s="51" t="s">
        <v>484</v>
      </c>
      <c r="I49" s="51" t="s">
        <v>485</v>
      </c>
      <c r="J49" s="51" t="s">
        <v>2496</v>
      </c>
      <c r="K49" s="51" t="s">
        <v>3253</v>
      </c>
    </row>
    <row r="50" spans="7:11" ht="37.5" x14ac:dyDescent="0.35">
      <c r="G50" s="51" t="s">
        <v>486</v>
      </c>
      <c r="H50" s="51" t="s">
        <v>487</v>
      </c>
      <c r="I50" s="51" t="s">
        <v>488</v>
      </c>
      <c r="J50" s="51" t="s">
        <v>2496</v>
      </c>
      <c r="K50" s="51" t="s">
        <v>3254</v>
      </c>
    </row>
    <row r="51" spans="7:11" ht="25" x14ac:dyDescent="0.35">
      <c r="G51" s="51" t="s">
        <v>489</v>
      </c>
      <c r="H51" s="51" t="s">
        <v>490</v>
      </c>
      <c r="I51" s="51" t="s">
        <v>491</v>
      </c>
      <c r="J51" s="51" t="s">
        <v>2496</v>
      </c>
      <c r="K51" s="51" t="s">
        <v>638</v>
      </c>
    </row>
    <row r="52" spans="7:11" ht="25" x14ac:dyDescent="0.35">
      <c r="G52" s="51" t="s">
        <v>492</v>
      </c>
      <c r="H52" s="51" t="s">
        <v>493</v>
      </c>
      <c r="I52" s="51" t="s">
        <v>494</v>
      </c>
      <c r="J52" s="51" t="s">
        <v>2496</v>
      </c>
      <c r="K52" s="51" t="s">
        <v>639</v>
      </c>
    </row>
    <row r="53" spans="7:11" ht="62.5" x14ac:dyDescent="0.35">
      <c r="G53" s="51" t="s">
        <v>495</v>
      </c>
      <c r="H53" s="51" t="s">
        <v>496</v>
      </c>
      <c r="I53" s="51" t="s">
        <v>497</v>
      </c>
      <c r="J53" s="51" t="s">
        <v>2496</v>
      </c>
      <c r="K53" s="51" t="s">
        <v>3255</v>
      </c>
    </row>
    <row r="54" spans="7:11" ht="37.5" x14ac:dyDescent="0.35">
      <c r="G54" s="51" t="s">
        <v>498</v>
      </c>
      <c r="H54" s="51" t="s">
        <v>499</v>
      </c>
      <c r="I54" s="51" t="s">
        <v>500</v>
      </c>
      <c r="J54" s="51" t="s">
        <v>2496</v>
      </c>
      <c r="K54" s="51" t="s">
        <v>3256</v>
      </c>
    </row>
    <row r="55" spans="7:11" ht="25" x14ac:dyDescent="0.35">
      <c r="G55" s="51" t="s">
        <v>501</v>
      </c>
      <c r="H55" s="51" t="s">
        <v>361</v>
      </c>
      <c r="I55" s="51" t="s">
        <v>502</v>
      </c>
      <c r="J55" s="51" t="s">
        <v>2496</v>
      </c>
      <c r="K55" s="51" t="s">
        <v>640</v>
      </c>
    </row>
    <row r="56" spans="7:11" x14ac:dyDescent="0.35"/>
  </sheetData>
  <mergeCells count="1">
    <mergeCell ref="F1:K3"/>
  </mergeCells>
  <dataValidations count="2">
    <dataValidation type="list" allowBlank="1" showInputMessage="1" showErrorMessage="1" sqref="J13:J55" xr:uid="{9D625489-C0E6-4968-B05A-479F3182B67F}">
      <formula1>"Yes, No"</formula1>
    </dataValidation>
    <dataValidation type="list" allowBlank="1" showInputMessage="1" showErrorMessage="1" sqref="N5 J8" xr:uid="{10B01995-A090-42E9-A995-7CADC5A0689F}">
      <formula1>"Yes,No"</formula1>
    </dataValidation>
  </dataValidations>
  <pageMargins left="0.7" right="0.7" top="0.75" bottom="0.75" header="0.3" footer="0.3"/>
  <pageSetup orientation="portrait" horizontalDpi="300" verticalDpi="3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E48B-EC30-46CE-AC80-ECCAB2CF24B0}">
  <sheetPr codeName="Sheet5">
    <tabColor theme="4" tint="0.79998168889431442"/>
  </sheetPr>
  <dimension ref="A1:AB176"/>
  <sheetViews>
    <sheetView showGridLines="0" showRowColHeaders="0" zoomScale="70" zoomScaleNormal="70" workbookViewId="0">
      <selection activeCell="A28" sqref="A28"/>
    </sheetView>
  </sheetViews>
  <sheetFormatPr defaultColWidth="0" defaultRowHeight="15.5" zeroHeight="1" outlineLevelCol="1" x14ac:dyDescent="0.45"/>
  <cols>
    <col min="1" max="1" width="42.453125" style="1" customWidth="1" outlineLevel="1"/>
    <col min="2" max="2" width="41.1796875" style="1" customWidth="1" outlineLevel="1"/>
    <col min="3" max="3" width="48.7265625" style="1" customWidth="1" outlineLevel="1"/>
    <col min="4" max="4" width="41.1796875" style="1" customWidth="1" outlineLevel="1"/>
    <col min="5" max="5" width="46.7265625" style="1" bestFit="1" customWidth="1"/>
    <col min="6" max="6" width="73.26953125" style="1" bestFit="1" customWidth="1"/>
    <col min="7" max="7" width="46.81640625" style="1" bestFit="1" customWidth="1"/>
    <col min="8" max="8" width="40.7265625" style="1" bestFit="1" customWidth="1"/>
    <col min="9" max="9" width="43.54296875" style="1" bestFit="1" customWidth="1"/>
    <col min="10" max="10" width="70.54296875" style="1" bestFit="1" customWidth="1"/>
    <col min="11" max="11" width="45" style="1" bestFit="1" customWidth="1"/>
    <col min="12" max="12" width="70.54296875" style="1" bestFit="1" customWidth="1"/>
    <col min="13" max="13" width="51.81640625" style="1" bestFit="1" customWidth="1"/>
    <col min="14" max="14" width="71" style="1" bestFit="1" customWidth="1"/>
    <col min="15" max="16" width="56" style="1" bestFit="1" customWidth="1"/>
    <col min="17" max="17" width="48.7265625" style="100" bestFit="1" customWidth="1"/>
    <col min="18" max="18" width="41.54296875" style="100" bestFit="1" customWidth="1"/>
    <col min="19" max="19" width="46.7265625" style="100" bestFit="1" customWidth="1"/>
    <col min="20" max="20" width="49" style="100" bestFit="1" customWidth="1"/>
    <col min="21" max="21" width="43.81640625" style="100" bestFit="1" customWidth="1"/>
    <col min="22" max="22" width="56" style="100" bestFit="1" customWidth="1"/>
    <col min="23" max="23" width="51.81640625" style="100" bestFit="1" customWidth="1"/>
    <col min="24" max="24" width="43.26953125" style="100" bestFit="1" customWidth="1"/>
    <col min="25" max="25" width="46.7265625" style="100" bestFit="1" customWidth="1"/>
    <col min="26" max="26" width="69.26953125" style="100" bestFit="1" customWidth="1"/>
    <col min="27" max="27" width="34.1796875" style="100" bestFit="1" customWidth="1"/>
    <col min="28" max="28" width="46.26953125" style="100" bestFit="1" customWidth="1"/>
    <col min="29" max="16384" width="25.7265625" style="1" hidden="1"/>
  </cols>
  <sheetData>
    <row r="1" spans="1:28" s="12" customFormat="1" x14ac:dyDescent="0.45">
      <c r="A1" s="58" t="s">
        <v>2513</v>
      </c>
      <c r="B1" s="58" t="s">
        <v>2272</v>
      </c>
      <c r="C1" s="58" t="s">
        <v>2514</v>
      </c>
      <c r="D1" s="58" t="s">
        <v>2273</v>
      </c>
      <c r="E1" s="59" t="s">
        <v>2515</v>
      </c>
      <c r="F1" s="59" t="s">
        <v>2274</v>
      </c>
      <c r="G1" s="59" t="s">
        <v>2516</v>
      </c>
      <c r="H1" s="59" t="s">
        <v>2275</v>
      </c>
      <c r="I1" s="59" t="s">
        <v>2517</v>
      </c>
      <c r="J1" s="59" t="s">
        <v>2276</v>
      </c>
      <c r="K1" s="59" t="s">
        <v>2518</v>
      </c>
      <c r="L1" s="59" t="s">
        <v>3133</v>
      </c>
      <c r="M1" s="59" t="s">
        <v>2519</v>
      </c>
      <c r="N1" s="59" t="s">
        <v>3134</v>
      </c>
      <c r="O1" s="59" t="s">
        <v>2520</v>
      </c>
      <c r="P1" s="59" t="s">
        <v>3137</v>
      </c>
      <c r="Q1" s="59" t="s">
        <v>2521</v>
      </c>
      <c r="R1" s="59" t="s">
        <v>2277</v>
      </c>
      <c r="S1" s="59" t="s">
        <v>2522</v>
      </c>
      <c r="T1" s="59" t="s">
        <v>3135</v>
      </c>
      <c r="U1" s="59" t="s">
        <v>2523</v>
      </c>
      <c r="V1" s="59" t="s">
        <v>2278</v>
      </c>
      <c r="W1" s="59" t="s">
        <v>2524</v>
      </c>
      <c r="X1" s="59" t="s">
        <v>3136</v>
      </c>
      <c r="Y1" s="59" t="s">
        <v>2525</v>
      </c>
      <c r="Z1" s="59" t="s">
        <v>2279</v>
      </c>
      <c r="AA1" s="59" t="s">
        <v>2526</v>
      </c>
      <c r="AB1" s="59" t="s">
        <v>2280</v>
      </c>
    </row>
    <row r="2" spans="1:28" s="85" customFormat="1" x14ac:dyDescent="0.45">
      <c r="A2" s="82" t="s">
        <v>2527</v>
      </c>
      <c r="B2" s="83" t="s">
        <v>2528</v>
      </c>
      <c r="C2" s="82" t="s">
        <v>2529</v>
      </c>
      <c r="D2" s="84"/>
      <c r="E2" s="82" t="s">
        <v>3467</v>
      </c>
      <c r="F2" s="84"/>
      <c r="G2" s="82" t="s">
        <v>2531</v>
      </c>
      <c r="H2" s="84"/>
      <c r="I2" s="82" t="s">
        <v>2532</v>
      </c>
      <c r="J2" s="83" t="s">
        <v>2533</v>
      </c>
      <c r="K2" s="82" t="s">
        <v>2534</v>
      </c>
      <c r="L2" s="83" t="s">
        <v>2535</v>
      </c>
      <c r="M2" s="82" t="s">
        <v>2534</v>
      </c>
      <c r="N2" s="83" t="s">
        <v>2535</v>
      </c>
      <c r="O2" s="82" t="s">
        <v>2536</v>
      </c>
      <c r="P2" s="83" t="s">
        <v>2537</v>
      </c>
      <c r="Q2" s="82" t="s">
        <v>2538</v>
      </c>
      <c r="R2" s="83" t="s">
        <v>2539</v>
      </c>
      <c r="S2" s="82" t="s">
        <v>2540</v>
      </c>
      <c r="T2" s="84"/>
      <c r="U2" s="82" t="s">
        <v>2536</v>
      </c>
      <c r="V2" s="83" t="s">
        <v>2537</v>
      </c>
      <c r="W2" s="82" t="s">
        <v>2541</v>
      </c>
      <c r="X2" s="83" t="s">
        <v>2542</v>
      </c>
      <c r="Y2" s="82" t="s">
        <v>2543</v>
      </c>
      <c r="Z2" s="83" t="s">
        <v>2544</v>
      </c>
      <c r="AA2" s="82" t="s">
        <v>2545</v>
      </c>
      <c r="AB2" s="101"/>
    </row>
    <row r="3" spans="1:28" s="85" customFormat="1" x14ac:dyDescent="0.45">
      <c r="A3" s="86"/>
      <c r="B3" s="87" t="s">
        <v>2546</v>
      </c>
      <c r="C3" s="86" t="s">
        <v>2547</v>
      </c>
      <c r="D3" s="87" t="s">
        <v>2548</v>
      </c>
      <c r="E3" s="86" t="s">
        <v>2530</v>
      </c>
      <c r="F3" s="88"/>
      <c r="G3" s="86" t="s">
        <v>2550</v>
      </c>
      <c r="H3" s="87" t="s">
        <v>2551</v>
      </c>
      <c r="I3" s="86"/>
      <c r="J3" s="87" t="s">
        <v>2552</v>
      </c>
      <c r="K3" s="86"/>
      <c r="L3" s="87" t="s">
        <v>2553</v>
      </c>
      <c r="M3" s="86"/>
      <c r="N3" s="87" t="s">
        <v>2553</v>
      </c>
      <c r="O3" s="86"/>
      <c r="P3" s="87" t="s">
        <v>2554</v>
      </c>
      <c r="Q3" s="86"/>
      <c r="R3" s="87" t="s">
        <v>2555</v>
      </c>
      <c r="S3" s="86" t="s">
        <v>2556</v>
      </c>
      <c r="T3" s="88"/>
      <c r="U3" s="86"/>
      <c r="V3" s="87" t="s">
        <v>2554</v>
      </c>
      <c r="W3" s="86"/>
      <c r="X3" s="87" t="s">
        <v>2557</v>
      </c>
      <c r="Y3" s="86" t="s">
        <v>2558</v>
      </c>
      <c r="Z3" s="88"/>
      <c r="AA3" s="86" t="s">
        <v>2559</v>
      </c>
      <c r="AB3" s="97"/>
    </row>
    <row r="4" spans="1:28" s="85" customFormat="1" x14ac:dyDescent="0.45">
      <c r="A4" s="86"/>
      <c r="B4" s="87" t="s">
        <v>2560</v>
      </c>
      <c r="C4" s="86"/>
      <c r="D4" s="87" t="s">
        <v>2561</v>
      </c>
      <c r="E4" s="86" t="s">
        <v>2549</v>
      </c>
      <c r="F4" s="88"/>
      <c r="G4" s="86"/>
      <c r="H4" s="87" t="s">
        <v>2563</v>
      </c>
      <c r="I4" s="86"/>
      <c r="J4" s="87" t="s">
        <v>3468</v>
      </c>
      <c r="K4" s="86"/>
      <c r="L4" s="87" t="s">
        <v>2565</v>
      </c>
      <c r="M4" s="86"/>
      <c r="N4" s="87" t="s">
        <v>2565</v>
      </c>
      <c r="O4" s="86"/>
      <c r="P4" s="87" t="s">
        <v>2566</v>
      </c>
      <c r="Q4" s="86"/>
      <c r="R4" s="87" t="s">
        <v>2567</v>
      </c>
      <c r="S4" s="86" t="s">
        <v>2568</v>
      </c>
      <c r="T4" s="88"/>
      <c r="U4" s="86"/>
      <c r="V4" s="87" t="s">
        <v>2566</v>
      </c>
      <c r="W4" s="86"/>
      <c r="X4" s="87" t="s">
        <v>2569</v>
      </c>
      <c r="Y4" s="86" t="s">
        <v>2570</v>
      </c>
      <c r="Z4" s="87" t="s">
        <v>2571</v>
      </c>
      <c r="AA4" s="86" t="s">
        <v>2572</v>
      </c>
      <c r="AB4" s="97"/>
    </row>
    <row r="5" spans="1:28" s="85" customFormat="1" x14ac:dyDescent="0.45">
      <c r="A5" s="86" t="s">
        <v>2573</v>
      </c>
      <c r="B5" s="87" t="s">
        <v>2574</v>
      </c>
      <c r="C5" s="86"/>
      <c r="D5" s="87" t="s">
        <v>2575</v>
      </c>
      <c r="E5" s="86" t="s">
        <v>2562</v>
      </c>
      <c r="F5" s="88"/>
      <c r="G5" s="86"/>
      <c r="H5" s="87" t="s">
        <v>2577</v>
      </c>
      <c r="I5" s="86"/>
      <c r="J5" s="87" t="s">
        <v>2564</v>
      </c>
      <c r="K5" s="86"/>
      <c r="L5" s="87" t="s">
        <v>2579</v>
      </c>
      <c r="M5" s="86"/>
      <c r="N5" s="87" t="s">
        <v>2579</v>
      </c>
      <c r="O5" s="86" t="s">
        <v>2580</v>
      </c>
      <c r="P5" s="87" t="s">
        <v>2581</v>
      </c>
      <c r="Q5" s="86"/>
      <c r="R5" s="87" t="s">
        <v>2582</v>
      </c>
      <c r="S5" s="86" t="s">
        <v>2583</v>
      </c>
      <c r="T5" s="87" t="s">
        <v>2584</v>
      </c>
      <c r="U5" s="86" t="s">
        <v>2585</v>
      </c>
      <c r="V5" s="87" t="s">
        <v>2586</v>
      </c>
      <c r="W5" s="86"/>
      <c r="X5" s="87" t="s">
        <v>2587</v>
      </c>
      <c r="Y5" s="86"/>
      <c r="Z5" s="87" t="s">
        <v>2588</v>
      </c>
      <c r="AA5" s="86" t="s">
        <v>2589</v>
      </c>
      <c r="AB5" s="102" t="s">
        <v>2590</v>
      </c>
    </row>
    <row r="6" spans="1:28" s="85" customFormat="1" x14ac:dyDescent="0.45">
      <c r="A6" s="86"/>
      <c r="B6" s="87" t="s">
        <v>2591</v>
      </c>
      <c r="C6" s="86"/>
      <c r="D6" s="87" t="s">
        <v>2592</v>
      </c>
      <c r="E6" s="86" t="s">
        <v>2576</v>
      </c>
      <c r="F6" s="87"/>
      <c r="G6" s="86"/>
      <c r="H6" s="87" t="s">
        <v>2595</v>
      </c>
      <c r="I6" s="86"/>
      <c r="J6" s="87" t="s">
        <v>2578</v>
      </c>
      <c r="K6" s="86"/>
      <c r="L6" s="87" t="s">
        <v>3469</v>
      </c>
      <c r="M6" s="86"/>
      <c r="N6" s="87" t="s">
        <v>3469</v>
      </c>
      <c r="O6" s="86"/>
      <c r="P6" s="87" t="s">
        <v>2599</v>
      </c>
      <c r="Q6" s="86" t="s">
        <v>2600</v>
      </c>
      <c r="R6" s="88"/>
      <c r="S6" s="86"/>
      <c r="T6" s="87" t="s">
        <v>2601</v>
      </c>
      <c r="U6" s="86"/>
      <c r="V6" s="87" t="s">
        <v>2602</v>
      </c>
      <c r="W6" s="86" t="s">
        <v>2603</v>
      </c>
      <c r="X6" s="88"/>
      <c r="Y6" s="86"/>
      <c r="Z6" s="87" t="s">
        <v>2604</v>
      </c>
      <c r="AA6" s="86"/>
      <c r="AB6" s="102" t="s">
        <v>2605</v>
      </c>
    </row>
    <row r="7" spans="1:28" s="85" customFormat="1" x14ac:dyDescent="0.45">
      <c r="A7" s="86"/>
      <c r="B7" s="87" t="s">
        <v>2606</v>
      </c>
      <c r="C7" s="86"/>
      <c r="D7" s="87" t="s">
        <v>2607</v>
      </c>
      <c r="E7" s="86" t="s">
        <v>2593</v>
      </c>
      <c r="F7" s="87" t="s">
        <v>2594</v>
      </c>
      <c r="G7" s="86"/>
      <c r="H7" s="87" t="s">
        <v>2609</v>
      </c>
      <c r="I7" s="86"/>
      <c r="J7" s="88" t="s">
        <v>2596</v>
      </c>
      <c r="K7" s="86" t="s">
        <v>2597</v>
      </c>
      <c r="L7" s="87" t="s">
        <v>2598</v>
      </c>
      <c r="M7" s="86" t="s">
        <v>2597</v>
      </c>
      <c r="N7" s="87" t="s">
        <v>2598</v>
      </c>
      <c r="O7" s="86"/>
      <c r="P7" s="87" t="s">
        <v>2612</v>
      </c>
      <c r="Q7" s="86" t="s">
        <v>2613</v>
      </c>
      <c r="R7" s="88"/>
      <c r="S7" s="86" t="s">
        <v>2614</v>
      </c>
      <c r="T7" s="87" t="s">
        <v>2615</v>
      </c>
      <c r="U7" s="86"/>
      <c r="V7" s="87" t="s">
        <v>2616</v>
      </c>
      <c r="W7" s="86" t="s">
        <v>3467</v>
      </c>
      <c r="X7" s="87"/>
      <c r="Y7" s="86" t="s">
        <v>2619</v>
      </c>
      <c r="Z7" s="88"/>
      <c r="AA7" s="86"/>
      <c r="AB7" s="102" t="s">
        <v>2620</v>
      </c>
    </row>
    <row r="8" spans="1:28" s="85" customFormat="1" x14ac:dyDescent="0.45">
      <c r="A8" s="86"/>
      <c r="B8" s="87" t="s">
        <v>2621</v>
      </c>
      <c r="C8" s="86"/>
      <c r="D8" s="87" t="s">
        <v>2622</v>
      </c>
      <c r="E8" s="86"/>
      <c r="F8" s="87" t="s">
        <v>2608</v>
      </c>
      <c r="G8" s="86"/>
      <c r="H8" s="87" t="s">
        <v>2624</v>
      </c>
      <c r="I8" s="86" t="s">
        <v>2610</v>
      </c>
      <c r="J8" s="87"/>
      <c r="K8" s="86"/>
      <c r="L8" s="87" t="s">
        <v>2611</v>
      </c>
      <c r="M8" s="86"/>
      <c r="N8" s="87" t="s">
        <v>2611</v>
      </c>
      <c r="O8" s="86"/>
      <c r="P8" s="87" t="s">
        <v>2628</v>
      </c>
      <c r="Q8" s="86" t="s">
        <v>2629</v>
      </c>
      <c r="R8" s="88"/>
      <c r="S8" s="86"/>
      <c r="T8" s="87" t="s">
        <v>3470</v>
      </c>
      <c r="U8" s="86" t="s">
        <v>2631</v>
      </c>
      <c r="V8" s="88"/>
      <c r="W8" s="86" t="s">
        <v>2617</v>
      </c>
      <c r="X8" s="87" t="s">
        <v>2618</v>
      </c>
      <c r="Y8" s="86" t="s">
        <v>2633</v>
      </c>
      <c r="Z8" s="87" t="s">
        <v>2634</v>
      </c>
      <c r="AA8" s="86" t="s">
        <v>2635</v>
      </c>
      <c r="AB8" s="102" t="s">
        <v>2636</v>
      </c>
    </row>
    <row r="9" spans="1:28" s="85" customFormat="1" x14ac:dyDescent="0.45">
      <c r="A9" s="86" t="s">
        <v>2637</v>
      </c>
      <c r="B9" s="87" t="s">
        <v>2638</v>
      </c>
      <c r="C9" s="86"/>
      <c r="D9" s="87" t="s">
        <v>2639</v>
      </c>
      <c r="E9" s="86"/>
      <c r="F9" s="88" t="s">
        <v>2623</v>
      </c>
      <c r="G9" s="86"/>
      <c r="H9" s="87" t="s">
        <v>2641</v>
      </c>
      <c r="I9" s="86" t="s">
        <v>2625</v>
      </c>
      <c r="J9" s="87" t="s">
        <v>2626</v>
      </c>
      <c r="K9" s="86"/>
      <c r="L9" s="87" t="s">
        <v>2627</v>
      </c>
      <c r="M9" s="86"/>
      <c r="N9" s="87" t="s">
        <v>2627</v>
      </c>
      <c r="O9" s="86" t="s">
        <v>2644</v>
      </c>
      <c r="P9" s="87" t="s">
        <v>3471</v>
      </c>
      <c r="Q9" s="86" t="s">
        <v>2646</v>
      </c>
      <c r="R9" s="88"/>
      <c r="S9" s="86"/>
      <c r="T9" s="87" t="s">
        <v>2630</v>
      </c>
      <c r="U9" s="86" t="s">
        <v>2648</v>
      </c>
      <c r="V9" s="88"/>
      <c r="W9" s="86"/>
      <c r="X9" s="87" t="s">
        <v>2632</v>
      </c>
      <c r="Y9" s="86" t="s">
        <v>2651</v>
      </c>
      <c r="Z9" s="87" t="s">
        <v>2652</v>
      </c>
      <c r="AA9" s="86"/>
      <c r="AB9" s="102" t="s">
        <v>2653</v>
      </c>
    </row>
    <row r="10" spans="1:28" s="85" customFormat="1" x14ac:dyDescent="0.45">
      <c r="A10" s="86"/>
      <c r="B10" s="87" t="s">
        <v>2654</v>
      </c>
      <c r="C10" s="86"/>
      <c r="D10" s="87" t="s">
        <v>2655</v>
      </c>
      <c r="E10" s="86"/>
      <c r="F10" s="87" t="s">
        <v>3472</v>
      </c>
      <c r="G10" s="86"/>
      <c r="H10" s="87" t="s">
        <v>2658</v>
      </c>
      <c r="I10" s="86"/>
      <c r="J10" s="87" t="s">
        <v>2642</v>
      </c>
      <c r="K10" s="86"/>
      <c r="L10" s="87" t="s">
        <v>2643</v>
      </c>
      <c r="M10" s="86"/>
      <c r="N10" s="87" t="s">
        <v>2643</v>
      </c>
      <c r="O10" s="86"/>
      <c r="P10" s="87" t="s">
        <v>2645</v>
      </c>
      <c r="Q10" s="86" t="s">
        <v>2662</v>
      </c>
      <c r="R10" s="88"/>
      <c r="S10" s="86"/>
      <c r="T10" s="87" t="s">
        <v>2647</v>
      </c>
      <c r="U10" s="86" t="s">
        <v>2664</v>
      </c>
      <c r="V10" s="88"/>
      <c r="W10" s="86" t="s">
        <v>2649</v>
      </c>
      <c r="X10" s="87" t="s">
        <v>2650</v>
      </c>
      <c r="Y10" s="86" t="s">
        <v>2666</v>
      </c>
      <c r="Z10" s="87" t="s">
        <v>3473</v>
      </c>
      <c r="AA10" s="86" t="s">
        <v>2668</v>
      </c>
      <c r="AB10" s="102" t="s">
        <v>2669</v>
      </c>
    </row>
    <row r="11" spans="1:28" s="85" customFormat="1" x14ac:dyDescent="0.45">
      <c r="A11" s="86"/>
      <c r="B11" s="87" t="s">
        <v>2670</v>
      </c>
      <c r="C11" s="86" t="s">
        <v>2671</v>
      </c>
      <c r="D11" s="87" t="s">
        <v>2672</v>
      </c>
      <c r="E11" s="86" t="s">
        <v>2640</v>
      </c>
      <c r="F11" s="87"/>
      <c r="G11" s="86"/>
      <c r="H11" s="87" t="s">
        <v>2674</v>
      </c>
      <c r="I11" s="86"/>
      <c r="J11" s="87" t="s">
        <v>2659</v>
      </c>
      <c r="K11" s="86"/>
      <c r="L11" s="87" t="s">
        <v>2660</v>
      </c>
      <c r="M11" s="86"/>
      <c r="N11" s="88" t="s">
        <v>2660</v>
      </c>
      <c r="O11" s="86"/>
      <c r="P11" s="87" t="s">
        <v>2661</v>
      </c>
      <c r="Q11" s="86" t="s">
        <v>2677</v>
      </c>
      <c r="R11" s="88"/>
      <c r="S11" s="86"/>
      <c r="T11" s="87" t="s">
        <v>2663</v>
      </c>
      <c r="U11" s="86" t="s">
        <v>2679</v>
      </c>
      <c r="V11" s="88"/>
      <c r="W11" s="86"/>
      <c r="X11" s="87" t="s">
        <v>2665</v>
      </c>
      <c r="Y11" s="86"/>
      <c r="Z11" s="87" t="s">
        <v>2667</v>
      </c>
      <c r="AA11" s="86"/>
      <c r="AB11" s="102" t="s">
        <v>2682</v>
      </c>
    </row>
    <row r="12" spans="1:28" s="85" customFormat="1" x14ac:dyDescent="0.45">
      <c r="A12" s="86" t="s">
        <v>2683</v>
      </c>
      <c r="B12" s="87" t="s">
        <v>2684</v>
      </c>
      <c r="C12" s="86"/>
      <c r="D12" s="87" t="s">
        <v>2685</v>
      </c>
      <c r="E12" s="86" t="s">
        <v>2656</v>
      </c>
      <c r="F12" s="87" t="s">
        <v>2657</v>
      </c>
      <c r="G12" s="86" t="s">
        <v>2687</v>
      </c>
      <c r="H12" s="88"/>
      <c r="I12" s="86"/>
      <c r="J12" s="87" t="s">
        <v>2675</v>
      </c>
      <c r="K12" s="86" t="s">
        <v>2532</v>
      </c>
      <c r="L12" s="87" t="s">
        <v>2533</v>
      </c>
      <c r="M12" s="86" t="s">
        <v>2610</v>
      </c>
      <c r="N12" s="88"/>
      <c r="O12" s="86"/>
      <c r="P12" s="87" t="s">
        <v>2676</v>
      </c>
      <c r="Q12" s="86" t="s">
        <v>2691</v>
      </c>
      <c r="R12" s="88"/>
      <c r="S12" s="86"/>
      <c r="T12" s="87" t="s">
        <v>2678</v>
      </c>
      <c r="U12" s="86" t="s">
        <v>2693</v>
      </c>
      <c r="V12" s="88"/>
      <c r="W12" s="86"/>
      <c r="X12" s="87" t="s">
        <v>2680</v>
      </c>
      <c r="Y12" s="86"/>
      <c r="Z12" s="87" t="s">
        <v>2681</v>
      </c>
      <c r="AA12" s="86" t="s">
        <v>2697</v>
      </c>
      <c r="AB12" s="102" t="s">
        <v>2698</v>
      </c>
    </row>
    <row r="13" spans="1:28" s="85" customFormat="1" x14ac:dyDescent="0.45">
      <c r="A13" s="86"/>
      <c r="B13" s="87" t="s">
        <v>2699</v>
      </c>
      <c r="C13" s="86"/>
      <c r="D13" s="87" t="s">
        <v>2700</v>
      </c>
      <c r="E13" s="86"/>
      <c r="F13" s="88" t="s">
        <v>2673</v>
      </c>
      <c r="G13" s="86" t="s">
        <v>2702</v>
      </c>
      <c r="H13" s="88"/>
      <c r="I13" s="86"/>
      <c r="J13" s="87" t="s">
        <v>2688</v>
      </c>
      <c r="K13" s="86"/>
      <c r="L13" s="87" t="s">
        <v>2552</v>
      </c>
      <c r="M13" s="86" t="s">
        <v>2689</v>
      </c>
      <c r="N13" s="88"/>
      <c r="O13" s="86"/>
      <c r="P13" s="87" t="s">
        <v>2690</v>
      </c>
      <c r="Q13" s="86" t="s">
        <v>2704</v>
      </c>
      <c r="R13" s="88"/>
      <c r="S13" s="86"/>
      <c r="T13" s="87" t="s">
        <v>2692</v>
      </c>
      <c r="U13" s="86" t="s">
        <v>2707</v>
      </c>
      <c r="V13" s="87" t="s">
        <v>2708</v>
      </c>
      <c r="W13" s="86" t="s">
        <v>2694</v>
      </c>
      <c r="X13" s="87" t="s">
        <v>2695</v>
      </c>
      <c r="Y13" s="86"/>
      <c r="Z13" s="88" t="s">
        <v>2696</v>
      </c>
      <c r="AA13" s="86"/>
      <c r="AB13" s="102" t="s">
        <v>2711</v>
      </c>
    </row>
    <row r="14" spans="1:28" s="85" customFormat="1" x14ac:dyDescent="0.45">
      <c r="A14" s="86"/>
      <c r="B14" s="87" t="s">
        <v>2712</v>
      </c>
      <c r="C14" s="86" t="s">
        <v>2713</v>
      </c>
      <c r="D14" s="87" t="s">
        <v>2714</v>
      </c>
      <c r="E14" s="86"/>
      <c r="F14" s="87" t="s">
        <v>2686</v>
      </c>
      <c r="G14" s="86" t="s">
        <v>2717</v>
      </c>
      <c r="H14" s="88"/>
      <c r="I14" s="86"/>
      <c r="J14" s="87" t="s">
        <v>2703</v>
      </c>
      <c r="K14" s="86"/>
      <c r="L14" s="87" t="s">
        <v>3468</v>
      </c>
      <c r="M14" s="86" t="s">
        <v>2704</v>
      </c>
      <c r="N14" s="88"/>
      <c r="O14" s="86"/>
      <c r="P14" s="88" t="s">
        <v>2705</v>
      </c>
      <c r="Q14" s="86" t="s">
        <v>2721</v>
      </c>
      <c r="R14" s="88"/>
      <c r="S14" s="86"/>
      <c r="T14" s="88" t="s">
        <v>2706</v>
      </c>
      <c r="U14" s="86"/>
      <c r="V14" s="87" t="s">
        <v>2722</v>
      </c>
      <c r="W14" s="86"/>
      <c r="X14" s="87" t="s">
        <v>2709</v>
      </c>
      <c r="Y14" s="86" t="s">
        <v>2710</v>
      </c>
      <c r="Z14" s="88"/>
      <c r="AA14" s="86"/>
      <c r="AB14" s="102" t="s">
        <v>2725</v>
      </c>
    </row>
    <row r="15" spans="1:28" s="85" customFormat="1" x14ac:dyDescent="0.45">
      <c r="A15" s="86"/>
      <c r="B15" s="87" t="s">
        <v>2726</v>
      </c>
      <c r="C15" s="86"/>
      <c r="D15" s="87" t="s">
        <v>2727</v>
      </c>
      <c r="E15" s="86" t="s">
        <v>2701</v>
      </c>
      <c r="F15" s="87"/>
      <c r="G15" s="86" t="s">
        <v>2729</v>
      </c>
      <c r="H15" s="87" t="s">
        <v>2730</v>
      </c>
      <c r="I15" s="86"/>
      <c r="J15" s="87" t="s">
        <v>2718</v>
      </c>
      <c r="K15" s="86"/>
      <c r="L15" s="87" t="s">
        <v>2564</v>
      </c>
      <c r="M15" s="86" t="s">
        <v>2719</v>
      </c>
      <c r="N15" s="88"/>
      <c r="O15" s="86" t="s">
        <v>2720</v>
      </c>
      <c r="P15" s="88"/>
      <c r="Q15" s="86" t="s">
        <v>2733</v>
      </c>
      <c r="R15" s="88"/>
      <c r="S15" s="86" t="s">
        <v>2640</v>
      </c>
      <c r="T15" s="88"/>
      <c r="U15" s="86" t="s">
        <v>2735</v>
      </c>
      <c r="V15" s="87" t="s">
        <v>2736</v>
      </c>
      <c r="W15" s="86"/>
      <c r="X15" s="87" t="s">
        <v>2723</v>
      </c>
      <c r="Y15" s="89" t="s">
        <v>2724</v>
      </c>
      <c r="Z15" s="88"/>
      <c r="AA15" s="86"/>
      <c r="AB15" s="102" t="s">
        <v>2739</v>
      </c>
    </row>
    <row r="16" spans="1:28" s="85" customFormat="1" x14ac:dyDescent="0.45">
      <c r="A16" s="86"/>
      <c r="B16" s="87" t="s">
        <v>2740</v>
      </c>
      <c r="C16" s="86"/>
      <c r="D16" s="87" t="s">
        <v>2741</v>
      </c>
      <c r="E16" s="86" t="s">
        <v>2715</v>
      </c>
      <c r="F16" s="87" t="s">
        <v>2716</v>
      </c>
      <c r="G16" s="86"/>
      <c r="H16" s="87" t="s">
        <v>2743</v>
      </c>
      <c r="I16" s="86"/>
      <c r="J16" s="87" t="s">
        <v>2731</v>
      </c>
      <c r="K16" s="86"/>
      <c r="L16" s="87" t="s">
        <v>2578</v>
      </c>
      <c r="M16" s="86" t="s">
        <v>2702</v>
      </c>
      <c r="N16" s="88"/>
      <c r="O16" s="86" t="s">
        <v>2732</v>
      </c>
      <c r="P16" s="87"/>
      <c r="Q16" s="86" t="s">
        <v>2748</v>
      </c>
      <c r="R16" s="88"/>
      <c r="S16" s="86" t="s">
        <v>2734</v>
      </c>
      <c r="T16" s="88"/>
      <c r="U16" s="86"/>
      <c r="V16" s="87" t="s">
        <v>2750</v>
      </c>
      <c r="W16" s="86" t="s">
        <v>2737</v>
      </c>
      <c r="X16" s="87" t="s">
        <v>2738</v>
      </c>
      <c r="Y16" s="89"/>
      <c r="Z16" s="88"/>
      <c r="AA16" s="86" t="s">
        <v>3474</v>
      </c>
      <c r="AB16" s="97"/>
    </row>
    <row r="17" spans="1:28" s="85" customFormat="1" x14ac:dyDescent="0.45">
      <c r="A17" s="86"/>
      <c r="B17" s="87" t="s">
        <v>2753</v>
      </c>
      <c r="C17" s="86"/>
      <c r="D17" s="87" t="s">
        <v>2754</v>
      </c>
      <c r="E17" s="86"/>
      <c r="F17" s="87" t="s">
        <v>2728</v>
      </c>
      <c r="G17" s="86"/>
      <c r="H17" s="87" t="s">
        <v>2756</v>
      </c>
      <c r="I17" s="86"/>
      <c r="J17" s="87" t="s">
        <v>2744</v>
      </c>
      <c r="K17" s="86"/>
      <c r="L17" s="87" t="s">
        <v>2596</v>
      </c>
      <c r="M17" s="86" t="s">
        <v>2745</v>
      </c>
      <c r="N17" s="87"/>
      <c r="O17" s="86" t="s">
        <v>2746</v>
      </c>
      <c r="P17" s="87" t="s">
        <v>2747</v>
      </c>
      <c r="Q17" s="86" t="s">
        <v>2761</v>
      </c>
      <c r="R17" s="88"/>
      <c r="S17" s="86" t="s">
        <v>2749</v>
      </c>
      <c r="T17" s="87"/>
      <c r="U17" s="86"/>
      <c r="V17" s="87" t="s">
        <v>2764</v>
      </c>
      <c r="W17" s="86"/>
      <c r="X17" s="88" t="s">
        <v>2751</v>
      </c>
      <c r="Y17" s="89"/>
      <c r="Z17" s="88"/>
      <c r="AA17" s="86" t="s">
        <v>2752</v>
      </c>
      <c r="AB17" s="97"/>
    </row>
    <row r="18" spans="1:28" s="85" customFormat="1" x14ac:dyDescent="0.45">
      <c r="A18" s="86" t="s">
        <v>2767</v>
      </c>
      <c r="B18" s="87" t="s">
        <v>2768</v>
      </c>
      <c r="C18" s="86"/>
      <c r="D18" s="87" t="s">
        <v>2769</v>
      </c>
      <c r="E18" s="89"/>
      <c r="F18" s="88" t="s">
        <v>2742</v>
      </c>
      <c r="G18" s="86" t="s">
        <v>2770</v>
      </c>
      <c r="H18" s="88"/>
      <c r="I18" s="86"/>
      <c r="J18" s="87" t="s">
        <v>2757</v>
      </c>
      <c r="K18" s="86" t="s">
        <v>2625</v>
      </c>
      <c r="L18" s="87" t="s">
        <v>2626</v>
      </c>
      <c r="M18" s="86" t="s">
        <v>2758</v>
      </c>
      <c r="N18" s="87" t="s">
        <v>2759</v>
      </c>
      <c r="O18" s="86"/>
      <c r="P18" s="87" t="s">
        <v>2760</v>
      </c>
      <c r="Q18" s="86" t="s">
        <v>3475</v>
      </c>
      <c r="R18" s="88"/>
      <c r="S18" s="86" t="s">
        <v>2762</v>
      </c>
      <c r="T18" s="87" t="s">
        <v>2763</v>
      </c>
      <c r="U18" s="86" t="s">
        <v>2777</v>
      </c>
      <c r="V18" s="88"/>
      <c r="W18" s="86" t="s">
        <v>2765</v>
      </c>
      <c r="X18" s="88"/>
      <c r="Y18" s="89"/>
      <c r="Z18" s="88"/>
      <c r="AA18" s="86" t="s">
        <v>2766</v>
      </c>
      <c r="AB18" s="102"/>
    </row>
    <row r="19" spans="1:28" s="85" customFormat="1" x14ac:dyDescent="0.45">
      <c r="A19" s="86"/>
      <c r="B19" s="87" t="s">
        <v>2781</v>
      </c>
      <c r="C19" s="86"/>
      <c r="D19" s="87" t="s">
        <v>2782</v>
      </c>
      <c r="E19" s="89"/>
      <c r="F19" s="88" t="s">
        <v>2755</v>
      </c>
      <c r="G19" s="86" t="s">
        <v>2783</v>
      </c>
      <c r="H19" s="87" t="s">
        <v>2784</v>
      </c>
      <c r="I19" s="86"/>
      <c r="J19" s="87" t="s">
        <v>2771</v>
      </c>
      <c r="K19" s="86"/>
      <c r="L19" s="87" t="s">
        <v>2642</v>
      </c>
      <c r="M19" s="86"/>
      <c r="N19" s="87" t="s">
        <v>2772</v>
      </c>
      <c r="O19" s="86" t="s">
        <v>2773</v>
      </c>
      <c r="P19" s="87" t="s">
        <v>2774</v>
      </c>
      <c r="Q19" s="86" t="s">
        <v>2775</v>
      </c>
      <c r="R19" s="88"/>
      <c r="S19" s="86"/>
      <c r="T19" s="87" t="s">
        <v>2776</v>
      </c>
      <c r="U19" s="86" t="s">
        <v>2791</v>
      </c>
      <c r="V19" s="88"/>
      <c r="W19" s="86" t="s">
        <v>2778</v>
      </c>
      <c r="X19" s="88"/>
      <c r="Y19" s="89"/>
      <c r="Z19" s="88"/>
      <c r="AA19" s="86" t="s">
        <v>2779</v>
      </c>
      <c r="AB19" s="102" t="s">
        <v>2780</v>
      </c>
    </row>
    <row r="20" spans="1:28" s="85" customFormat="1" x14ac:dyDescent="0.45">
      <c r="A20" s="86"/>
      <c r="B20" s="87" t="s">
        <v>2794</v>
      </c>
      <c r="C20" s="86"/>
      <c r="D20" s="87" t="s">
        <v>2795</v>
      </c>
      <c r="E20" s="89"/>
      <c r="F20" s="88"/>
      <c r="G20" s="86"/>
      <c r="H20" s="87" t="s">
        <v>2796</v>
      </c>
      <c r="I20" s="86"/>
      <c r="J20" s="87" t="s">
        <v>2785</v>
      </c>
      <c r="K20" s="86"/>
      <c r="L20" s="87" t="s">
        <v>2659</v>
      </c>
      <c r="M20" s="86" t="s">
        <v>2786</v>
      </c>
      <c r="N20" s="88" t="s">
        <v>2787</v>
      </c>
      <c r="O20" s="86"/>
      <c r="P20" s="87" t="s">
        <v>2788</v>
      </c>
      <c r="Q20" s="86" t="s">
        <v>2789</v>
      </c>
      <c r="R20" s="88"/>
      <c r="S20" s="86"/>
      <c r="T20" s="87" t="s">
        <v>2790</v>
      </c>
      <c r="U20" s="86" t="s">
        <v>2802</v>
      </c>
      <c r="V20" s="88"/>
      <c r="W20" s="86" t="s">
        <v>2792</v>
      </c>
      <c r="X20" s="88"/>
      <c r="Y20" s="89"/>
      <c r="Z20" s="88"/>
      <c r="AA20" s="86"/>
      <c r="AB20" s="97" t="s">
        <v>2793</v>
      </c>
    </row>
    <row r="21" spans="1:28" s="85" customFormat="1" x14ac:dyDescent="0.45">
      <c r="A21" s="86"/>
      <c r="B21" s="87" t="s">
        <v>2805</v>
      </c>
      <c r="C21" s="86" t="s">
        <v>2806</v>
      </c>
      <c r="D21" s="87" t="s">
        <v>2807</v>
      </c>
      <c r="E21" s="89"/>
      <c r="F21" s="88"/>
      <c r="G21" s="86"/>
      <c r="H21" s="87" t="s">
        <v>2808</v>
      </c>
      <c r="I21" s="86"/>
      <c r="J21" s="87" t="s">
        <v>2797</v>
      </c>
      <c r="K21" s="86"/>
      <c r="L21" s="87" t="s">
        <v>2675</v>
      </c>
      <c r="M21" s="86" t="s">
        <v>2798</v>
      </c>
      <c r="N21" s="87"/>
      <c r="O21" s="86"/>
      <c r="P21" s="87" t="s">
        <v>2799</v>
      </c>
      <c r="Q21" s="86" t="s">
        <v>2800</v>
      </c>
      <c r="R21" s="88"/>
      <c r="S21" s="89"/>
      <c r="T21" s="88" t="s">
        <v>2801</v>
      </c>
      <c r="U21" s="86" t="s">
        <v>2814</v>
      </c>
      <c r="V21" s="87" t="s">
        <v>2815</v>
      </c>
      <c r="W21" s="86" t="s">
        <v>2803</v>
      </c>
      <c r="X21" s="88"/>
      <c r="Y21" s="89"/>
      <c r="Z21" s="88"/>
      <c r="AA21" s="86" t="s">
        <v>2804</v>
      </c>
      <c r="AB21" s="97"/>
    </row>
    <row r="22" spans="1:28" s="85" customFormat="1" x14ac:dyDescent="0.45">
      <c r="A22" s="86" t="s">
        <v>2818</v>
      </c>
      <c r="B22" s="87" t="s">
        <v>2819</v>
      </c>
      <c r="C22" s="86"/>
      <c r="D22" s="87" t="s">
        <v>2820</v>
      </c>
      <c r="E22" s="89"/>
      <c r="F22" s="88"/>
      <c r="G22" s="86"/>
      <c r="H22" s="87" t="s">
        <v>2821</v>
      </c>
      <c r="I22" s="86"/>
      <c r="J22" s="87" t="s">
        <v>2809</v>
      </c>
      <c r="K22" s="86"/>
      <c r="L22" s="87" t="s">
        <v>2688</v>
      </c>
      <c r="M22" s="86" t="s">
        <v>2810</v>
      </c>
      <c r="N22" s="87" t="s">
        <v>2811</v>
      </c>
      <c r="O22" s="86"/>
      <c r="P22" s="87" t="s">
        <v>2812</v>
      </c>
      <c r="Q22" s="86" t="s">
        <v>2813</v>
      </c>
      <c r="R22" s="88"/>
      <c r="S22" s="89"/>
      <c r="T22" s="88"/>
      <c r="U22" s="86"/>
      <c r="V22" s="87" t="s">
        <v>2828</v>
      </c>
      <c r="W22" s="86" t="s">
        <v>2816</v>
      </c>
      <c r="X22" s="88"/>
      <c r="Y22" s="89"/>
      <c r="Z22" s="88"/>
      <c r="AA22" s="86" t="s">
        <v>2817</v>
      </c>
      <c r="AB22" s="97"/>
    </row>
    <row r="23" spans="1:28" s="85" customFormat="1" x14ac:dyDescent="0.45">
      <c r="A23" s="86"/>
      <c r="B23" s="87" t="s">
        <v>2831</v>
      </c>
      <c r="C23" s="86"/>
      <c r="D23" s="87" t="s">
        <v>2832</v>
      </c>
      <c r="E23" s="89"/>
      <c r="F23" s="88"/>
      <c r="G23" s="86"/>
      <c r="H23" s="87" t="s">
        <v>2833</v>
      </c>
      <c r="I23" s="86" t="s">
        <v>2822</v>
      </c>
      <c r="J23" s="87" t="s">
        <v>2823</v>
      </c>
      <c r="K23" s="86"/>
      <c r="L23" s="87" t="s">
        <v>2703</v>
      </c>
      <c r="M23" s="86"/>
      <c r="N23" s="87" t="s">
        <v>2824</v>
      </c>
      <c r="O23" s="86" t="s">
        <v>2825</v>
      </c>
      <c r="P23" s="87" t="s">
        <v>2826</v>
      </c>
      <c r="Q23" s="86" t="s">
        <v>2827</v>
      </c>
      <c r="R23" s="87"/>
      <c r="S23" s="89"/>
      <c r="T23" s="88"/>
      <c r="U23" s="86" t="s">
        <v>2840</v>
      </c>
      <c r="V23" s="87" t="s">
        <v>2841</v>
      </c>
      <c r="W23" s="86" t="s">
        <v>2829</v>
      </c>
      <c r="X23" s="87"/>
      <c r="Y23" s="89"/>
      <c r="Z23" s="88"/>
      <c r="AA23" s="89" t="s">
        <v>2830</v>
      </c>
      <c r="AB23" s="97"/>
    </row>
    <row r="24" spans="1:28" s="85" customFormat="1" x14ac:dyDescent="0.45">
      <c r="A24" s="86"/>
      <c r="B24" s="87" t="s">
        <v>2844</v>
      </c>
      <c r="C24" s="86"/>
      <c r="D24" s="87" t="s">
        <v>2845</v>
      </c>
      <c r="E24" s="89"/>
      <c r="F24" s="88"/>
      <c r="G24" s="86" t="s">
        <v>2846</v>
      </c>
      <c r="H24" s="88"/>
      <c r="I24" s="86"/>
      <c r="J24" s="87" t="s">
        <v>2834</v>
      </c>
      <c r="K24" s="86"/>
      <c r="L24" s="87" t="s">
        <v>2718</v>
      </c>
      <c r="M24" s="86" t="s">
        <v>2835</v>
      </c>
      <c r="N24" s="87" t="s">
        <v>2836</v>
      </c>
      <c r="O24" s="86"/>
      <c r="P24" s="87" t="s">
        <v>2837</v>
      </c>
      <c r="Q24" s="86" t="s">
        <v>2838</v>
      </c>
      <c r="R24" s="87" t="s">
        <v>2839</v>
      </c>
      <c r="S24" s="89"/>
      <c r="T24" s="88"/>
      <c r="U24" s="86"/>
      <c r="V24" s="87" t="s">
        <v>2851</v>
      </c>
      <c r="W24" s="86" t="s">
        <v>2842</v>
      </c>
      <c r="X24" s="87" t="s">
        <v>2843</v>
      </c>
      <c r="Y24" s="89"/>
      <c r="Z24" s="88"/>
      <c r="AA24" s="89"/>
      <c r="AB24" s="97"/>
    </row>
    <row r="25" spans="1:28" s="85" customFormat="1" x14ac:dyDescent="0.45">
      <c r="A25" s="86"/>
      <c r="B25" s="87" t="s">
        <v>3476</v>
      </c>
      <c r="C25" s="86" t="s">
        <v>2855</v>
      </c>
      <c r="D25" s="87" t="s">
        <v>2856</v>
      </c>
      <c r="E25" s="89"/>
      <c r="F25" s="88"/>
      <c r="G25" s="86" t="s">
        <v>2857</v>
      </c>
      <c r="H25" s="88"/>
      <c r="I25" s="86"/>
      <c r="J25" s="87" t="s">
        <v>2847</v>
      </c>
      <c r="K25" s="86"/>
      <c r="L25" s="87" t="s">
        <v>2731</v>
      </c>
      <c r="M25" s="86"/>
      <c r="N25" s="87" t="s">
        <v>2848</v>
      </c>
      <c r="O25" s="86"/>
      <c r="P25" s="87" t="s">
        <v>2849</v>
      </c>
      <c r="Q25" s="86"/>
      <c r="R25" s="87" t="s">
        <v>2850</v>
      </c>
      <c r="S25" s="89"/>
      <c r="T25" s="88"/>
      <c r="U25" s="86"/>
      <c r="V25" s="87" t="s">
        <v>2862</v>
      </c>
      <c r="W25" s="86"/>
      <c r="X25" s="87" t="s">
        <v>2852</v>
      </c>
      <c r="Y25" s="89"/>
      <c r="Z25" s="88"/>
      <c r="AA25" s="89"/>
      <c r="AB25" s="97"/>
    </row>
    <row r="26" spans="1:28" s="85" customFormat="1" x14ac:dyDescent="0.45">
      <c r="A26" s="86" t="s">
        <v>2853</v>
      </c>
      <c r="B26" s="87" t="s">
        <v>2854</v>
      </c>
      <c r="C26" s="86"/>
      <c r="D26" s="87" t="s">
        <v>2865</v>
      </c>
      <c r="E26" s="89"/>
      <c r="F26" s="88"/>
      <c r="G26" s="86" t="s">
        <v>2734</v>
      </c>
      <c r="H26" s="88"/>
      <c r="I26" s="86"/>
      <c r="J26" s="87" t="s">
        <v>2858</v>
      </c>
      <c r="K26" s="86"/>
      <c r="L26" s="87" t="s">
        <v>2744</v>
      </c>
      <c r="M26" s="86"/>
      <c r="N26" s="87" t="s">
        <v>2859</v>
      </c>
      <c r="O26" s="86"/>
      <c r="P26" s="87" t="s">
        <v>2860</v>
      </c>
      <c r="Q26" s="86"/>
      <c r="R26" s="88" t="s">
        <v>2861</v>
      </c>
      <c r="S26" s="89"/>
      <c r="T26" s="88"/>
      <c r="U26" s="86" t="s">
        <v>2773</v>
      </c>
      <c r="V26" s="87" t="s">
        <v>2774</v>
      </c>
      <c r="W26" s="86"/>
      <c r="X26" s="87" t="s">
        <v>2863</v>
      </c>
      <c r="Y26" s="89"/>
      <c r="Z26" s="88"/>
      <c r="AA26" s="89"/>
      <c r="AB26" s="97"/>
    </row>
    <row r="27" spans="1:28" s="85" customFormat="1" x14ac:dyDescent="0.45">
      <c r="A27" s="86"/>
      <c r="B27" s="87" t="s">
        <v>2864</v>
      </c>
      <c r="C27" s="86"/>
      <c r="D27" s="87" t="s">
        <v>2873</v>
      </c>
      <c r="E27" s="89"/>
      <c r="F27" s="88"/>
      <c r="G27" s="86" t="s">
        <v>2874</v>
      </c>
      <c r="H27" s="87" t="s">
        <v>2875</v>
      </c>
      <c r="I27" s="86"/>
      <c r="J27" s="88" t="s">
        <v>2866</v>
      </c>
      <c r="K27" s="86"/>
      <c r="L27" s="87" t="s">
        <v>2757</v>
      </c>
      <c r="M27" s="86"/>
      <c r="N27" s="87" t="s">
        <v>2867</v>
      </c>
      <c r="O27" s="86"/>
      <c r="P27" s="87" t="s">
        <v>2868</v>
      </c>
      <c r="Q27" s="86" t="s">
        <v>2869</v>
      </c>
      <c r="R27" s="88"/>
      <c r="S27" s="89"/>
      <c r="T27" s="88"/>
      <c r="U27" s="86"/>
      <c r="V27" s="87" t="s">
        <v>2788</v>
      </c>
      <c r="W27" s="86"/>
      <c r="X27" s="88" t="s">
        <v>2870</v>
      </c>
      <c r="Y27" s="89"/>
      <c r="Z27" s="88"/>
      <c r="AA27" s="89"/>
      <c r="AB27" s="97"/>
    </row>
    <row r="28" spans="1:28" s="85" customFormat="1" x14ac:dyDescent="0.45">
      <c r="A28" s="86" t="s">
        <v>2871</v>
      </c>
      <c r="B28" s="87" t="s">
        <v>2872</v>
      </c>
      <c r="C28" s="86" t="s">
        <v>2882</v>
      </c>
      <c r="D28" s="87" t="s">
        <v>2883</v>
      </c>
      <c r="E28" s="89"/>
      <c r="F28" s="88"/>
      <c r="G28" s="86"/>
      <c r="H28" s="87" t="s">
        <v>2884</v>
      </c>
      <c r="I28" s="86" t="s">
        <v>2876</v>
      </c>
      <c r="J28" s="88"/>
      <c r="K28" s="86"/>
      <c r="L28" s="87" t="s">
        <v>2771</v>
      </c>
      <c r="M28" s="86"/>
      <c r="N28" s="87" t="s">
        <v>2877</v>
      </c>
      <c r="O28" s="86"/>
      <c r="P28" s="87" t="s">
        <v>2878</v>
      </c>
      <c r="Q28" s="86" t="s">
        <v>2879</v>
      </c>
      <c r="R28" s="88"/>
      <c r="S28" s="89"/>
      <c r="T28" s="88"/>
      <c r="U28" s="86"/>
      <c r="V28" s="87" t="s">
        <v>2799</v>
      </c>
      <c r="W28" s="86" t="s">
        <v>2880</v>
      </c>
      <c r="X28" s="87"/>
      <c r="Y28" s="89"/>
      <c r="Z28" s="88"/>
      <c r="AA28" s="89"/>
      <c r="AB28" s="97"/>
    </row>
    <row r="29" spans="1:28" s="85" customFormat="1" x14ac:dyDescent="0.45">
      <c r="A29" s="86"/>
      <c r="B29" s="87" t="s">
        <v>2881</v>
      </c>
      <c r="C29" s="86"/>
      <c r="D29" s="87" t="s">
        <v>2892</v>
      </c>
      <c r="E29" s="89"/>
      <c r="F29" s="88"/>
      <c r="G29" s="86" t="s">
        <v>2893</v>
      </c>
      <c r="H29" s="87" t="s">
        <v>2894</v>
      </c>
      <c r="I29" s="86" t="s">
        <v>2885</v>
      </c>
      <c r="J29" s="87"/>
      <c r="K29" s="86"/>
      <c r="L29" s="87" t="s">
        <v>2785</v>
      </c>
      <c r="M29" s="86"/>
      <c r="N29" s="87" t="s">
        <v>3477</v>
      </c>
      <c r="O29" s="86"/>
      <c r="P29" s="87" t="s">
        <v>2887</v>
      </c>
      <c r="Q29" s="86" t="s">
        <v>2888</v>
      </c>
      <c r="R29" s="87"/>
      <c r="S29" s="89"/>
      <c r="T29" s="88"/>
      <c r="U29" s="86"/>
      <c r="V29" s="87" t="s">
        <v>2812</v>
      </c>
      <c r="W29" s="86" t="s">
        <v>2889</v>
      </c>
      <c r="X29" s="87" t="s">
        <v>2890</v>
      </c>
      <c r="Y29" s="89"/>
      <c r="Z29" s="88"/>
      <c r="AA29" s="89"/>
      <c r="AB29" s="97"/>
    </row>
    <row r="30" spans="1:28" s="85" customFormat="1" x14ac:dyDescent="0.45">
      <c r="A30" s="86"/>
      <c r="B30" s="87" t="s">
        <v>2891</v>
      </c>
      <c r="C30" s="86"/>
      <c r="D30" s="87" t="s">
        <v>2903</v>
      </c>
      <c r="E30" s="89"/>
      <c r="F30" s="88"/>
      <c r="G30" s="86"/>
      <c r="H30" s="87" t="s">
        <v>2904</v>
      </c>
      <c r="I30" s="86" t="s">
        <v>2895</v>
      </c>
      <c r="J30" s="87" t="s">
        <v>2896</v>
      </c>
      <c r="K30" s="86"/>
      <c r="L30" s="87" t="s">
        <v>2797</v>
      </c>
      <c r="M30" s="86"/>
      <c r="N30" s="87" t="s">
        <v>2886</v>
      </c>
      <c r="O30" s="86"/>
      <c r="P30" s="88" t="s">
        <v>2898</v>
      </c>
      <c r="Q30" s="86" t="s">
        <v>2899</v>
      </c>
      <c r="R30" s="88" t="s">
        <v>2900</v>
      </c>
      <c r="S30" s="89"/>
      <c r="T30" s="88"/>
      <c r="U30" s="86" t="s">
        <v>2911</v>
      </c>
      <c r="V30" s="88"/>
      <c r="W30" s="86"/>
      <c r="X30" s="87" t="s">
        <v>2901</v>
      </c>
      <c r="Y30" s="89"/>
      <c r="Z30" s="88"/>
      <c r="AA30" s="89"/>
      <c r="AB30" s="97"/>
    </row>
    <row r="31" spans="1:28" s="85" customFormat="1" x14ac:dyDescent="0.45">
      <c r="A31" s="86"/>
      <c r="B31" s="87" t="s">
        <v>2902</v>
      </c>
      <c r="C31" s="86"/>
      <c r="D31" s="87" t="s">
        <v>2915</v>
      </c>
      <c r="E31" s="89"/>
      <c r="F31" s="88"/>
      <c r="G31" s="86"/>
      <c r="H31" s="87" t="s">
        <v>2916</v>
      </c>
      <c r="I31" s="86"/>
      <c r="J31" s="87" t="s">
        <v>2905</v>
      </c>
      <c r="K31" s="86"/>
      <c r="L31" s="87" t="s">
        <v>2809</v>
      </c>
      <c r="M31" s="86"/>
      <c r="N31" s="87" t="s">
        <v>2897</v>
      </c>
      <c r="O31" s="86" t="s">
        <v>2909</v>
      </c>
      <c r="P31" s="88"/>
      <c r="Q31" s="86" t="s">
        <v>2910</v>
      </c>
      <c r="R31" s="87"/>
      <c r="S31" s="89"/>
      <c r="T31" s="88"/>
      <c r="U31" s="86" t="s">
        <v>2923</v>
      </c>
      <c r="V31" s="88"/>
      <c r="W31" s="86" t="s">
        <v>2912</v>
      </c>
      <c r="X31" s="87" t="s">
        <v>2913</v>
      </c>
      <c r="Y31" s="89"/>
      <c r="Z31" s="88"/>
      <c r="AA31" s="89"/>
      <c r="AB31" s="97"/>
    </row>
    <row r="32" spans="1:28" s="85" customFormat="1" x14ac:dyDescent="0.45">
      <c r="A32" s="86"/>
      <c r="B32" s="87" t="s">
        <v>2914</v>
      </c>
      <c r="C32" s="86"/>
      <c r="D32" s="87" t="s">
        <v>2927</v>
      </c>
      <c r="E32" s="89"/>
      <c r="F32" s="88"/>
      <c r="G32" s="86" t="s">
        <v>2928</v>
      </c>
      <c r="H32" s="88"/>
      <c r="I32" s="86"/>
      <c r="J32" s="87" t="s">
        <v>2917</v>
      </c>
      <c r="K32" s="86" t="s">
        <v>2822</v>
      </c>
      <c r="L32" s="87" t="s">
        <v>2823</v>
      </c>
      <c r="M32" s="86"/>
      <c r="N32" s="87" t="s">
        <v>2908</v>
      </c>
      <c r="O32" s="86" t="s">
        <v>2920</v>
      </c>
      <c r="P32" s="88"/>
      <c r="Q32" s="86" t="s">
        <v>2921</v>
      </c>
      <c r="R32" s="87" t="s">
        <v>2922</v>
      </c>
      <c r="S32" s="89"/>
      <c r="T32" s="88"/>
      <c r="U32" s="89"/>
      <c r="V32" s="88"/>
      <c r="W32" s="86"/>
      <c r="X32" s="87" t="s">
        <v>2924</v>
      </c>
      <c r="Y32" s="89"/>
      <c r="Z32" s="88"/>
      <c r="AA32" s="89"/>
      <c r="AB32" s="97"/>
    </row>
    <row r="33" spans="1:28" s="85" customFormat="1" x14ac:dyDescent="0.45">
      <c r="A33" s="86" t="s">
        <v>2925</v>
      </c>
      <c r="B33" s="87" t="s">
        <v>2926</v>
      </c>
      <c r="C33" s="86"/>
      <c r="D33" s="87" t="s">
        <v>2935</v>
      </c>
      <c r="E33" s="89"/>
      <c r="F33" s="88"/>
      <c r="G33" s="89"/>
      <c r="H33" s="88"/>
      <c r="I33" s="86" t="s">
        <v>2906</v>
      </c>
      <c r="J33" s="87" t="s">
        <v>2907</v>
      </c>
      <c r="K33" s="86"/>
      <c r="L33" s="87" t="s">
        <v>2834</v>
      </c>
      <c r="M33" s="86"/>
      <c r="N33" s="87" t="s">
        <v>2919</v>
      </c>
      <c r="O33" s="86" t="s">
        <v>2800</v>
      </c>
      <c r="P33" s="87"/>
      <c r="Q33" s="86" t="s">
        <v>2931</v>
      </c>
      <c r="R33" s="88" t="s">
        <v>2932</v>
      </c>
      <c r="S33" s="89"/>
      <c r="T33" s="88"/>
      <c r="U33" s="89"/>
      <c r="V33" s="88"/>
      <c r="W33" s="89"/>
      <c r="X33" s="88" t="s">
        <v>2933</v>
      </c>
      <c r="Y33" s="89"/>
      <c r="Z33" s="88"/>
      <c r="AA33" s="89"/>
      <c r="AB33" s="97"/>
    </row>
    <row r="34" spans="1:28" s="85" customFormat="1" x14ac:dyDescent="0.45">
      <c r="A34" s="86"/>
      <c r="B34" s="87" t="s">
        <v>2934</v>
      </c>
      <c r="C34" s="86" t="s">
        <v>2943</v>
      </c>
      <c r="D34" s="87" t="s">
        <v>2944</v>
      </c>
      <c r="E34" s="89"/>
      <c r="F34" s="88"/>
      <c r="G34" s="89"/>
      <c r="H34" s="88"/>
      <c r="I34" s="86"/>
      <c r="J34" s="87" t="s">
        <v>2918</v>
      </c>
      <c r="K34" s="86"/>
      <c r="L34" s="87" t="s">
        <v>2847</v>
      </c>
      <c r="M34" s="86"/>
      <c r="N34" s="87" t="s">
        <v>2930</v>
      </c>
      <c r="O34" s="86" t="s">
        <v>2939</v>
      </c>
      <c r="P34" s="87" t="s">
        <v>2940</v>
      </c>
      <c r="Q34" s="86"/>
      <c r="R34" s="88" t="s">
        <v>3478</v>
      </c>
      <c r="S34" s="89"/>
      <c r="T34" s="88"/>
      <c r="U34" s="89"/>
      <c r="V34" s="88"/>
      <c r="W34" s="89"/>
      <c r="X34" s="88"/>
      <c r="Y34" s="89"/>
      <c r="Z34" s="88"/>
      <c r="AA34" s="89"/>
      <c r="AB34" s="97"/>
    </row>
    <row r="35" spans="1:28" s="85" customFormat="1" x14ac:dyDescent="0.45">
      <c r="A35" s="86"/>
      <c r="B35" s="88" t="s">
        <v>2942</v>
      </c>
      <c r="C35" s="86"/>
      <c r="D35" s="87" t="s">
        <v>2949</v>
      </c>
      <c r="E35" s="89"/>
      <c r="F35" s="88"/>
      <c r="G35" s="89"/>
      <c r="H35" s="88"/>
      <c r="I35" s="86"/>
      <c r="J35" s="87" t="s">
        <v>2929</v>
      </c>
      <c r="K35" s="86"/>
      <c r="L35" s="87" t="s">
        <v>2858</v>
      </c>
      <c r="M35" s="86" t="s">
        <v>2937</v>
      </c>
      <c r="N35" s="87" t="s">
        <v>2938</v>
      </c>
      <c r="O35" s="86"/>
      <c r="P35" s="87" t="s">
        <v>2946</v>
      </c>
      <c r="Q35" s="86" t="s">
        <v>2941</v>
      </c>
      <c r="R35" s="88"/>
      <c r="S35" s="89"/>
      <c r="T35" s="88"/>
      <c r="U35" s="89"/>
      <c r="V35" s="88"/>
      <c r="W35" s="89"/>
      <c r="X35" s="88"/>
      <c r="Y35" s="89"/>
      <c r="Z35" s="88"/>
      <c r="AA35" s="89"/>
      <c r="AB35" s="97"/>
    </row>
    <row r="36" spans="1:28" s="85" customFormat="1" x14ac:dyDescent="0.45">
      <c r="A36" s="89" t="s">
        <v>2948</v>
      </c>
      <c r="B36" s="88"/>
      <c r="C36" s="86"/>
      <c r="D36" s="87" t="s">
        <v>2953</v>
      </c>
      <c r="E36" s="89"/>
      <c r="F36" s="88"/>
      <c r="G36" s="89"/>
      <c r="H36" s="88"/>
      <c r="I36" s="86"/>
      <c r="J36" s="87" t="s">
        <v>2936</v>
      </c>
      <c r="K36" s="86"/>
      <c r="L36" s="88" t="s">
        <v>2866</v>
      </c>
      <c r="M36" s="86"/>
      <c r="N36" s="87" t="s">
        <v>2945</v>
      </c>
      <c r="O36" s="86"/>
      <c r="P36" s="87" t="s">
        <v>2951</v>
      </c>
      <c r="Q36" s="86" t="s">
        <v>2947</v>
      </c>
      <c r="R36" s="88"/>
      <c r="S36" s="89"/>
      <c r="T36" s="88"/>
      <c r="U36" s="89"/>
      <c r="V36" s="88"/>
      <c r="W36" s="89"/>
      <c r="X36" s="88"/>
      <c r="Y36" s="89"/>
      <c r="Z36" s="88"/>
      <c r="AA36" s="89"/>
      <c r="AB36" s="97"/>
    </row>
    <row r="37" spans="1:28" s="85" customFormat="1" x14ac:dyDescent="0.45">
      <c r="A37" s="89"/>
      <c r="B37" s="88"/>
      <c r="C37" s="86"/>
      <c r="D37" s="87" t="s">
        <v>2960</v>
      </c>
      <c r="E37" s="89"/>
      <c r="F37" s="88"/>
      <c r="G37" s="89"/>
      <c r="H37" s="88"/>
      <c r="I37" s="86" t="s">
        <v>2954</v>
      </c>
      <c r="J37" s="87" t="s">
        <v>2955</v>
      </c>
      <c r="K37" s="86" t="s">
        <v>2906</v>
      </c>
      <c r="L37" s="87" t="s">
        <v>2907</v>
      </c>
      <c r="M37" s="86"/>
      <c r="N37" s="87" t="s">
        <v>2950</v>
      </c>
      <c r="O37" s="86"/>
      <c r="P37" s="87" t="s">
        <v>2958</v>
      </c>
      <c r="Q37" s="86" t="s">
        <v>2952</v>
      </c>
      <c r="R37" s="87"/>
      <c r="S37" s="89"/>
      <c r="T37" s="88"/>
      <c r="U37" s="89"/>
      <c r="V37" s="88"/>
      <c r="W37" s="89"/>
      <c r="X37" s="88"/>
      <c r="Y37" s="89"/>
      <c r="Z37" s="88"/>
      <c r="AA37" s="89"/>
      <c r="AB37" s="97"/>
    </row>
    <row r="38" spans="1:28" s="85" customFormat="1" x14ac:dyDescent="0.45">
      <c r="A38" s="89"/>
      <c r="B38" s="88"/>
      <c r="C38" s="86"/>
      <c r="D38" s="87" t="s">
        <v>2966</v>
      </c>
      <c r="E38" s="89"/>
      <c r="F38" s="88"/>
      <c r="G38" s="89"/>
      <c r="H38" s="88"/>
      <c r="I38" s="86"/>
      <c r="J38" s="87" t="s">
        <v>2961</v>
      </c>
      <c r="K38" s="86"/>
      <c r="L38" s="87" t="s">
        <v>2918</v>
      </c>
      <c r="M38" s="86"/>
      <c r="N38" s="87" t="s">
        <v>2957</v>
      </c>
      <c r="O38" s="86"/>
      <c r="P38" s="87" t="s">
        <v>2963</v>
      </c>
      <c r="Q38" s="86" t="s">
        <v>2959</v>
      </c>
      <c r="R38" s="87"/>
      <c r="S38" s="89"/>
      <c r="T38" s="88"/>
      <c r="U38" s="89"/>
      <c r="V38" s="88"/>
      <c r="W38" s="89"/>
      <c r="X38" s="88"/>
      <c r="Y38" s="89"/>
      <c r="Z38" s="88"/>
      <c r="AA38" s="89"/>
      <c r="AB38" s="97"/>
    </row>
    <row r="39" spans="1:28" s="85" customFormat="1" x14ac:dyDescent="0.45">
      <c r="A39" s="89"/>
      <c r="B39" s="88"/>
      <c r="C39" s="86"/>
      <c r="D39" s="87" t="s">
        <v>2971</v>
      </c>
      <c r="E39" s="89"/>
      <c r="F39" s="88"/>
      <c r="G39" s="89"/>
      <c r="H39" s="88"/>
      <c r="I39" s="86"/>
      <c r="J39" s="87" t="s">
        <v>2967</v>
      </c>
      <c r="K39" s="86"/>
      <c r="L39" s="87" t="s">
        <v>2929</v>
      </c>
      <c r="M39" s="86"/>
      <c r="N39" s="87" t="s">
        <v>2962</v>
      </c>
      <c r="O39" s="86"/>
      <c r="P39" s="87" t="s">
        <v>2969</v>
      </c>
      <c r="Q39" s="86" t="s">
        <v>2964</v>
      </c>
      <c r="R39" s="87" t="s">
        <v>2965</v>
      </c>
      <c r="S39" s="89"/>
      <c r="T39" s="88"/>
      <c r="U39" s="89"/>
      <c r="V39" s="88"/>
      <c r="W39" s="89"/>
      <c r="X39" s="88"/>
      <c r="Y39" s="89"/>
      <c r="Z39" s="88"/>
      <c r="AA39" s="89"/>
      <c r="AB39" s="97"/>
    </row>
    <row r="40" spans="1:28" s="85" customFormat="1" x14ac:dyDescent="0.45">
      <c r="A40" s="89"/>
      <c r="B40" s="88"/>
      <c r="C40" s="89"/>
      <c r="D40" s="88"/>
      <c r="E40" s="89"/>
      <c r="F40" s="88"/>
      <c r="G40" s="89"/>
      <c r="H40" s="88"/>
      <c r="I40" s="86"/>
      <c r="J40" s="87" t="s">
        <v>2972</v>
      </c>
      <c r="K40" s="86"/>
      <c r="L40" s="87" t="s">
        <v>2936</v>
      </c>
      <c r="M40" s="86"/>
      <c r="N40" s="87" t="s">
        <v>2968</v>
      </c>
      <c r="O40" s="86"/>
      <c r="P40" s="87" t="s">
        <v>2974</v>
      </c>
      <c r="Q40" s="89"/>
      <c r="R40" s="88" t="s">
        <v>2970</v>
      </c>
      <c r="S40" s="89"/>
      <c r="T40" s="88"/>
      <c r="U40" s="89"/>
      <c r="V40" s="88"/>
      <c r="W40" s="89"/>
      <c r="X40" s="88"/>
      <c r="Y40" s="89"/>
      <c r="Z40" s="88"/>
      <c r="AA40" s="89"/>
      <c r="AB40" s="97"/>
    </row>
    <row r="41" spans="1:28" s="85" customFormat="1" x14ac:dyDescent="0.45">
      <c r="A41" s="89"/>
      <c r="B41" s="88"/>
      <c r="C41" s="89"/>
      <c r="D41" s="88"/>
      <c r="E41" s="89"/>
      <c r="F41" s="88"/>
      <c r="G41" s="89"/>
      <c r="H41" s="88"/>
      <c r="I41" s="86"/>
      <c r="J41" s="87" t="s">
        <v>2976</v>
      </c>
      <c r="K41" s="86" t="s">
        <v>2758</v>
      </c>
      <c r="L41" s="87" t="s">
        <v>2759</v>
      </c>
      <c r="M41" s="86"/>
      <c r="N41" s="87" t="s">
        <v>2973</v>
      </c>
      <c r="O41" s="86"/>
      <c r="P41" s="88" t="s">
        <v>2978</v>
      </c>
      <c r="Q41" s="89"/>
      <c r="R41" s="88" t="s">
        <v>2975</v>
      </c>
      <c r="S41" s="89"/>
      <c r="T41" s="88"/>
      <c r="U41" s="89"/>
      <c r="V41" s="88"/>
      <c r="W41" s="89"/>
      <c r="X41" s="88"/>
      <c r="Y41" s="89"/>
      <c r="Z41" s="88"/>
      <c r="AA41" s="89"/>
      <c r="AB41" s="97"/>
    </row>
    <row r="42" spans="1:28" s="85" customFormat="1" x14ac:dyDescent="0.45">
      <c r="A42" s="89"/>
      <c r="B42" s="88"/>
      <c r="C42" s="89"/>
      <c r="D42" s="88"/>
      <c r="E42" s="89"/>
      <c r="F42" s="88"/>
      <c r="G42" s="89"/>
      <c r="H42" s="88"/>
      <c r="I42" s="86"/>
      <c r="J42" s="87" t="s">
        <v>2979</v>
      </c>
      <c r="K42" s="86"/>
      <c r="L42" s="87" t="s">
        <v>2772</v>
      </c>
      <c r="M42" s="86"/>
      <c r="N42" s="87" t="s">
        <v>2977</v>
      </c>
      <c r="O42" s="86" t="s">
        <v>2981</v>
      </c>
      <c r="P42" s="88"/>
      <c r="Q42" s="89"/>
      <c r="R42" s="88"/>
      <c r="S42" s="89"/>
      <c r="T42" s="88"/>
      <c r="U42" s="89"/>
      <c r="V42" s="88"/>
      <c r="W42" s="89"/>
      <c r="X42" s="88"/>
      <c r="Y42" s="89"/>
      <c r="Z42" s="88"/>
      <c r="AA42" s="89"/>
      <c r="AB42" s="97"/>
    </row>
    <row r="43" spans="1:28" s="85" customFormat="1" x14ac:dyDescent="0.45">
      <c r="A43" s="89"/>
      <c r="B43" s="88"/>
      <c r="C43" s="89"/>
      <c r="D43" s="88"/>
      <c r="E43" s="89"/>
      <c r="F43" s="88"/>
      <c r="G43" s="89"/>
      <c r="H43" s="88"/>
      <c r="I43" s="86"/>
      <c r="J43" s="87" t="s">
        <v>2982</v>
      </c>
      <c r="K43" s="86" t="s">
        <v>2956</v>
      </c>
      <c r="L43" s="87"/>
      <c r="M43" s="86"/>
      <c r="N43" s="87" t="s">
        <v>2980</v>
      </c>
      <c r="O43" s="86" t="s">
        <v>2984</v>
      </c>
      <c r="P43" s="87"/>
      <c r="Q43" s="89"/>
      <c r="R43" s="88"/>
      <c r="S43" s="89"/>
      <c r="T43" s="88"/>
      <c r="U43" s="89"/>
      <c r="V43" s="88"/>
      <c r="W43" s="89"/>
      <c r="X43" s="88"/>
      <c r="Y43" s="89"/>
      <c r="Z43" s="88"/>
      <c r="AA43" s="89"/>
      <c r="AB43" s="97"/>
    </row>
    <row r="44" spans="1:28" s="85" customFormat="1" x14ac:dyDescent="0.45">
      <c r="A44" s="89"/>
      <c r="B44" s="88"/>
      <c r="C44" s="89"/>
      <c r="D44" s="88"/>
      <c r="E44" s="89"/>
      <c r="F44" s="88"/>
      <c r="G44" s="89"/>
      <c r="H44" s="88"/>
      <c r="I44" s="86"/>
      <c r="J44" s="87" t="s">
        <v>2985</v>
      </c>
      <c r="K44" s="86" t="s">
        <v>2954</v>
      </c>
      <c r="L44" s="87" t="s">
        <v>2955</v>
      </c>
      <c r="M44" s="86"/>
      <c r="N44" s="87" t="s">
        <v>2983</v>
      </c>
      <c r="O44" s="86" t="s">
        <v>2987</v>
      </c>
      <c r="P44" s="87" t="s">
        <v>2988</v>
      </c>
      <c r="Q44" s="89"/>
      <c r="R44" s="88"/>
      <c r="S44" s="89"/>
      <c r="T44" s="88"/>
      <c r="U44" s="89"/>
      <c r="V44" s="88"/>
      <c r="W44" s="89"/>
      <c r="X44" s="88"/>
      <c r="Y44" s="89"/>
      <c r="Z44" s="88"/>
      <c r="AA44" s="89"/>
      <c r="AB44" s="97"/>
    </row>
    <row r="45" spans="1:28" s="85" customFormat="1" x14ac:dyDescent="0.45">
      <c r="A45" s="89"/>
      <c r="B45" s="88"/>
      <c r="C45" s="89"/>
      <c r="D45" s="88"/>
      <c r="E45" s="89"/>
      <c r="F45" s="88"/>
      <c r="G45" s="89"/>
      <c r="H45" s="88"/>
      <c r="I45" s="86"/>
      <c r="J45" s="87" t="s">
        <v>2989</v>
      </c>
      <c r="K45" s="86"/>
      <c r="L45" s="87" t="s">
        <v>2961</v>
      </c>
      <c r="M45" s="86"/>
      <c r="N45" s="87" t="s">
        <v>2986</v>
      </c>
      <c r="O45" s="86"/>
      <c r="P45" s="87" t="s">
        <v>2991</v>
      </c>
      <c r="Q45" s="89"/>
      <c r="R45" s="88"/>
      <c r="S45" s="89"/>
      <c r="T45" s="88"/>
      <c r="U45" s="89"/>
      <c r="V45" s="88"/>
      <c r="W45" s="89"/>
      <c r="X45" s="88"/>
      <c r="Y45" s="89"/>
      <c r="Z45" s="88"/>
      <c r="AA45" s="89"/>
      <c r="AB45" s="97"/>
    </row>
    <row r="46" spans="1:28" s="85" customFormat="1" x14ac:dyDescent="0.45">
      <c r="A46" s="89"/>
      <c r="B46" s="88"/>
      <c r="C46" s="89"/>
      <c r="D46" s="88"/>
      <c r="E46" s="89"/>
      <c r="F46" s="88"/>
      <c r="G46" s="89"/>
      <c r="H46" s="88"/>
      <c r="I46" s="86"/>
      <c r="J46" s="87" t="s">
        <v>2992</v>
      </c>
      <c r="K46" s="86"/>
      <c r="L46" s="87" t="s">
        <v>2967</v>
      </c>
      <c r="M46" s="86"/>
      <c r="N46" s="87" t="s">
        <v>2990</v>
      </c>
      <c r="O46" s="86"/>
      <c r="P46" s="87" t="s">
        <v>2994</v>
      </c>
      <c r="Q46" s="89"/>
      <c r="R46" s="88"/>
      <c r="S46" s="89"/>
      <c r="T46" s="88"/>
      <c r="U46" s="89"/>
      <c r="V46" s="88"/>
      <c r="W46" s="89"/>
      <c r="X46" s="88"/>
      <c r="Y46" s="89"/>
      <c r="Z46" s="88"/>
      <c r="AA46" s="89"/>
      <c r="AB46" s="97"/>
    </row>
    <row r="47" spans="1:28" s="85" customFormat="1" x14ac:dyDescent="0.45">
      <c r="A47" s="89"/>
      <c r="B47" s="88"/>
      <c r="C47" s="89"/>
      <c r="D47" s="88"/>
      <c r="E47" s="89"/>
      <c r="F47" s="88"/>
      <c r="G47" s="89"/>
      <c r="H47" s="88"/>
      <c r="I47" s="86"/>
      <c r="J47" s="87" t="s">
        <v>2995</v>
      </c>
      <c r="K47" s="86"/>
      <c r="L47" s="87" t="s">
        <v>2972</v>
      </c>
      <c r="M47" s="86" t="s">
        <v>2993</v>
      </c>
      <c r="N47" s="87" t="s">
        <v>2996</v>
      </c>
      <c r="O47" s="86"/>
      <c r="P47" s="88" t="s">
        <v>2997</v>
      </c>
      <c r="Q47" s="89"/>
      <c r="R47" s="88"/>
      <c r="S47" s="89"/>
      <c r="T47" s="88"/>
      <c r="U47" s="89"/>
      <c r="V47" s="88"/>
      <c r="W47" s="89"/>
      <c r="X47" s="88"/>
      <c r="Y47" s="89"/>
      <c r="Z47" s="88"/>
      <c r="AA47" s="89"/>
      <c r="AB47" s="97"/>
    </row>
    <row r="48" spans="1:28" s="85" customFormat="1" x14ac:dyDescent="0.45">
      <c r="A48" s="89"/>
      <c r="B48" s="88"/>
      <c r="C48" s="89"/>
      <c r="D48" s="88"/>
      <c r="E48" s="89"/>
      <c r="F48" s="88"/>
      <c r="G48" s="89"/>
      <c r="H48" s="88"/>
      <c r="I48" s="86"/>
      <c r="J48" s="87" t="s">
        <v>2998</v>
      </c>
      <c r="K48" s="86"/>
      <c r="L48" s="87" t="s">
        <v>2976</v>
      </c>
      <c r="M48" s="86"/>
      <c r="N48" s="87" t="s">
        <v>3479</v>
      </c>
      <c r="O48" s="86" t="s">
        <v>3000</v>
      </c>
      <c r="P48" s="87"/>
      <c r="Q48" s="89"/>
      <c r="R48" s="88"/>
      <c r="S48" s="89"/>
      <c r="T48" s="88"/>
      <c r="U48" s="89"/>
      <c r="V48" s="88"/>
      <c r="W48" s="89"/>
      <c r="X48" s="88"/>
      <c r="Y48" s="89"/>
      <c r="Z48" s="88"/>
      <c r="AA48" s="89"/>
      <c r="AB48" s="97"/>
    </row>
    <row r="49" spans="1:28" s="85" customFormat="1" x14ac:dyDescent="0.45">
      <c r="A49" s="89"/>
      <c r="B49" s="88"/>
      <c r="C49" s="89"/>
      <c r="D49" s="88"/>
      <c r="E49" s="89"/>
      <c r="F49" s="88"/>
      <c r="G49" s="89"/>
      <c r="H49" s="88"/>
      <c r="I49" s="86"/>
      <c r="J49" s="87" t="s">
        <v>3001</v>
      </c>
      <c r="K49" s="86"/>
      <c r="L49" s="87" t="s">
        <v>2979</v>
      </c>
      <c r="M49" s="86"/>
      <c r="N49" s="87" t="s">
        <v>3480</v>
      </c>
      <c r="O49" s="86" t="s">
        <v>3003</v>
      </c>
      <c r="P49" s="87" t="s">
        <v>3004</v>
      </c>
      <c r="Q49" s="89"/>
      <c r="R49" s="88"/>
      <c r="S49" s="89"/>
      <c r="T49" s="88"/>
      <c r="U49" s="89"/>
      <c r="V49" s="88"/>
      <c r="W49" s="89"/>
      <c r="X49" s="88"/>
      <c r="Y49" s="89"/>
      <c r="Z49" s="88"/>
      <c r="AA49" s="89"/>
      <c r="AB49" s="97"/>
    </row>
    <row r="50" spans="1:28" s="85" customFormat="1" x14ac:dyDescent="0.45">
      <c r="A50" s="89"/>
      <c r="B50" s="88"/>
      <c r="C50" s="89"/>
      <c r="D50" s="88"/>
      <c r="E50" s="89"/>
      <c r="F50" s="88"/>
      <c r="G50" s="89"/>
      <c r="H50" s="88"/>
      <c r="I50" s="86"/>
      <c r="J50" s="87" t="s">
        <v>3005</v>
      </c>
      <c r="K50" s="86"/>
      <c r="L50" s="87" t="s">
        <v>2982</v>
      </c>
      <c r="M50" s="86"/>
      <c r="N50" s="87" t="s">
        <v>2999</v>
      </c>
      <c r="O50" s="86"/>
      <c r="P50" s="87" t="s">
        <v>3007</v>
      </c>
      <c r="Q50" s="89"/>
      <c r="R50" s="88"/>
      <c r="S50" s="89"/>
      <c r="T50" s="88"/>
      <c r="U50" s="89"/>
      <c r="V50" s="88"/>
      <c r="W50" s="89"/>
      <c r="X50" s="88"/>
      <c r="Y50" s="89"/>
      <c r="Z50" s="88"/>
      <c r="AA50" s="89"/>
      <c r="AB50" s="97"/>
    </row>
    <row r="51" spans="1:28" s="85" customFormat="1" x14ac:dyDescent="0.45">
      <c r="A51" s="89"/>
      <c r="B51" s="88"/>
      <c r="C51" s="89"/>
      <c r="D51" s="88"/>
      <c r="E51" s="89"/>
      <c r="F51" s="88"/>
      <c r="G51" s="89"/>
      <c r="H51" s="88"/>
      <c r="I51" s="86"/>
      <c r="J51" s="87" t="s">
        <v>3008</v>
      </c>
      <c r="K51" s="86"/>
      <c r="L51" s="87" t="s">
        <v>2985</v>
      </c>
      <c r="M51" s="86"/>
      <c r="N51" s="87" t="s">
        <v>3002</v>
      </c>
      <c r="O51" s="86"/>
      <c r="P51" s="87" t="s">
        <v>3010</v>
      </c>
      <c r="Q51" s="89"/>
      <c r="R51" s="88"/>
      <c r="S51" s="89"/>
      <c r="T51" s="88"/>
      <c r="U51" s="89"/>
      <c r="V51" s="88"/>
      <c r="W51" s="89"/>
      <c r="X51" s="88"/>
      <c r="Y51" s="89"/>
      <c r="Z51" s="88"/>
      <c r="AA51" s="89"/>
      <c r="AB51" s="97"/>
    </row>
    <row r="52" spans="1:28" s="85" customFormat="1" x14ac:dyDescent="0.45">
      <c r="A52" s="89"/>
      <c r="B52" s="88"/>
      <c r="C52" s="89"/>
      <c r="D52" s="88"/>
      <c r="E52" s="89"/>
      <c r="F52" s="88"/>
      <c r="G52" s="89"/>
      <c r="H52" s="88"/>
      <c r="I52" s="86"/>
      <c r="J52" s="88" t="s">
        <v>3011</v>
      </c>
      <c r="K52" s="86"/>
      <c r="L52" s="87" t="s">
        <v>2989</v>
      </c>
      <c r="M52" s="86"/>
      <c r="N52" s="87" t="s">
        <v>3006</v>
      </c>
      <c r="O52" s="86"/>
      <c r="P52" s="87" t="s">
        <v>3013</v>
      </c>
      <c r="Q52" s="89"/>
      <c r="R52" s="88"/>
      <c r="S52" s="89"/>
      <c r="T52" s="88"/>
      <c r="U52" s="89"/>
      <c r="V52" s="88"/>
      <c r="W52" s="89"/>
      <c r="X52" s="88"/>
      <c r="Y52" s="89"/>
      <c r="Z52" s="88"/>
      <c r="AA52" s="89"/>
      <c r="AB52" s="97"/>
    </row>
    <row r="53" spans="1:28" s="85" customFormat="1" x14ac:dyDescent="0.45">
      <c r="A53" s="89"/>
      <c r="B53" s="88"/>
      <c r="C53" s="89"/>
      <c r="D53" s="88"/>
      <c r="E53" s="89"/>
      <c r="F53" s="88"/>
      <c r="G53" s="89"/>
      <c r="H53" s="88"/>
      <c r="I53" s="86" t="s">
        <v>2562</v>
      </c>
      <c r="J53" s="87"/>
      <c r="K53" s="86"/>
      <c r="L53" s="88" t="s">
        <v>2992</v>
      </c>
      <c r="M53" s="86"/>
      <c r="N53" s="87" t="s">
        <v>3009</v>
      </c>
      <c r="O53" s="86"/>
      <c r="P53" s="87" t="s">
        <v>3015</v>
      </c>
      <c r="Q53" s="89"/>
      <c r="R53" s="88"/>
      <c r="S53" s="89"/>
      <c r="T53" s="88"/>
      <c r="U53" s="89"/>
      <c r="V53" s="88"/>
      <c r="W53" s="89"/>
      <c r="X53" s="88"/>
      <c r="Y53" s="89"/>
      <c r="Z53" s="88"/>
      <c r="AA53" s="89"/>
      <c r="AB53" s="97"/>
    </row>
    <row r="54" spans="1:28" s="85" customFormat="1" x14ac:dyDescent="0.45">
      <c r="A54" s="89"/>
      <c r="B54" s="88"/>
      <c r="C54" s="89"/>
      <c r="D54" s="88"/>
      <c r="E54" s="89"/>
      <c r="F54" s="88"/>
      <c r="G54" s="89"/>
      <c r="H54" s="88"/>
      <c r="I54" s="86" t="s">
        <v>2937</v>
      </c>
      <c r="J54" s="87" t="s">
        <v>2938</v>
      </c>
      <c r="K54" s="86"/>
      <c r="L54" s="87" t="s">
        <v>2995</v>
      </c>
      <c r="M54" s="86"/>
      <c r="N54" s="87" t="s">
        <v>3012</v>
      </c>
      <c r="O54" s="86"/>
      <c r="P54" s="87" t="s">
        <v>3018</v>
      </c>
      <c r="Q54" s="89"/>
      <c r="R54" s="88"/>
      <c r="S54" s="89"/>
      <c r="T54" s="88"/>
      <c r="U54" s="89"/>
      <c r="V54" s="88"/>
      <c r="W54" s="89"/>
      <c r="X54" s="88"/>
      <c r="Y54" s="89"/>
      <c r="Z54" s="88"/>
      <c r="AA54" s="89"/>
      <c r="AB54" s="97"/>
    </row>
    <row r="55" spans="1:28" s="85" customFormat="1" x14ac:dyDescent="0.45">
      <c r="A55" s="89"/>
      <c r="B55" s="88"/>
      <c r="C55" s="89"/>
      <c r="D55" s="88"/>
      <c r="E55" s="89"/>
      <c r="F55" s="88"/>
      <c r="G55" s="89"/>
      <c r="H55" s="88"/>
      <c r="I55" s="86"/>
      <c r="J55" s="87" t="s">
        <v>2945</v>
      </c>
      <c r="K55" s="86"/>
      <c r="L55" s="87" t="s">
        <v>2998</v>
      </c>
      <c r="M55" s="86"/>
      <c r="N55" s="87" t="s">
        <v>3014</v>
      </c>
      <c r="O55" s="86"/>
      <c r="P55" s="87" t="s">
        <v>3020</v>
      </c>
      <c r="Q55" s="89"/>
      <c r="R55" s="88"/>
      <c r="S55" s="89"/>
      <c r="T55" s="88"/>
      <c r="U55" s="89"/>
      <c r="V55" s="88"/>
      <c r="W55" s="89"/>
      <c r="X55" s="88"/>
      <c r="Y55" s="89"/>
      <c r="Z55" s="88"/>
      <c r="AA55" s="89"/>
      <c r="AB55" s="97"/>
    </row>
    <row r="56" spans="1:28" s="85" customFormat="1" x14ac:dyDescent="0.45">
      <c r="A56" s="89"/>
      <c r="B56" s="88"/>
      <c r="C56" s="89"/>
      <c r="D56" s="88"/>
      <c r="E56" s="89"/>
      <c r="F56" s="88"/>
      <c r="G56" s="89"/>
      <c r="H56" s="88"/>
      <c r="I56" s="86"/>
      <c r="J56" s="87" t="s">
        <v>2950</v>
      </c>
      <c r="K56" s="86"/>
      <c r="L56" s="87" t="s">
        <v>3001</v>
      </c>
      <c r="M56" s="86"/>
      <c r="N56" s="87" t="s">
        <v>3017</v>
      </c>
      <c r="O56" s="89"/>
      <c r="P56" s="88" t="s">
        <v>3023</v>
      </c>
      <c r="Q56" s="89"/>
      <c r="R56" s="88"/>
      <c r="S56" s="89"/>
      <c r="T56" s="88"/>
      <c r="U56" s="89"/>
      <c r="V56" s="88"/>
      <c r="W56" s="89"/>
      <c r="X56" s="88"/>
      <c r="Y56" s="89"/>
      <c r="Z56" s="88"/>
      <c r="AA56" s="89"/>
      <c r="AB56" s="97"/>
    </row>
    <row r="57" spans="1:28" s="85" customFormat="1" x14ac:dyDescent="0.45">
      <c r="A57" s="89"/>
      <c r="B57" s="88"/>
      <c r="C57" s="89"/>
      <c r="D57" s="88"/>
      <c r="E57" s="89"/>
      <c r="F57" s="88"/>
      <c r="G57" s="89"/>
      <c r="H57" s="88"/>
      <c r="I57" s="86"/>
      <c r="J57" s="87" t="s">
        <v>2957</v>
      </c>
      <c r="K57" s="86"/>
      <c r="L57" s="87" t="s">
        <v>3005</v>
      </c>
      <c r="M57" s="86"/>
      <c r="N57" s="87" t="s">
        <v>3019</v>
      </c>
      <c r="O57" s="89"/>
      <c r="P57" s="88"/>
      <c r="Q57" s="89"/>
      <c r="R57" s="88"/>
      <c r="S57" s="89"/>
      <c r="T57" s="88"/>
      <c r="U57" s="89"/>
      <c r="V57" s="88"/>
      <c r="W57" s="89"/>
      <c r="X57" s="88"/>
      <c r="Y57" s="89"/>
      <c r="Z57" s="88"/>
      <c r="AA57" s="89"/>
      <c r="AB57" s="97"/>
    </row>
    <row r="58" spans="1:28" s="85" customFormat="1" x14ac:dyDescent="0.45">
      <c r="A58" s="89"/>
      <c r="B58" s="88"/>
      <c r="C58" s="89"/>
      <c r="D58" s="88"/>
      <c r="E58" s="89"/>
      <c r="F58" s="88"/>
      <c r="G58" s="89"/>
      <c r="H58" s="88"/>
      <c r="I58" s="86"/>
      <c r="J58" s="87" t="s">
        <v>2962</v>
      </c>
      <c r="K58" s="86"/>
      <c r="L58" s="87" t="s">
        <v>3008</v>
      </c>
      <c r="M58" s="86" t="s">
        <v>3481</v>
      </c>
      <c r="N58" s="87"/>
      <c r="O58" s="89"/>
      <c r="P58" s="88"/>
      <c r="Q58" s="89"/>
      <c r="R58" s="88"/>
      <c r="S58" s="89"/>
      <c r="T58" s="88"/>
      <c r="U58" s="89"/>
      <c r="V58" s="88"/>
      <c r="W58" s="89"/>
      <c r="X58" s="88"/>
      <c r="Y58" s="89"/>
      <c r="Z58" s="88"/>
      <c r="AA58" s="89"/>
      <c r="AB58" s="97"/>
    </row>
    <row r="59" spans="1:28" s="85" customFormat="1" x14ac:dyDescent="0.45">
      <c r="A59" s="89"/>
      <c r="B59" s="88"/>
      <c r="C59" s="89"/>
      <c r="D59" s="88"/>
      <c r="E59" s="89"/>
      <c r="F59" s="88"/>
      <c r="G59" s="89"/>
      <c r="H59" s="88"/>
      <c r="I59" s="86"/>
      <c r="J59" s="87" t="s">
        <v>2968</v>
      </c>
      <c r="K59" s="86"/>
      <c r="L59" s="87" t="s">
        <v>3011</v>
      </c>
      <c r="M59" s="86" t="s">
        <v>3021</v>
      </c>
      <c r="N59" s="87" t="s">
        <v>3022</v>
      </c>
      <c r="O59" s="89"/>
      <c r="P59" s="88"/>
      <c r="Q59" s="89"/>
      <c r="R59" s="88"/>
      <c r="S59" s="89"/>
      <c r="T59" s="88"/>
      <c r="U59" s="89"/>
      <c r="V59" s="88"/>
      <c r="W59" s="89"/>
      <c r="X59" s="88"/>
      <c r="Y59" s="89"/>
      <c r="Z59" s="88"/>
      <c r="AA59" s="89"/>
      <c r="AB59" s="97"/>
    </row>
    <row r="60" spans="1:28" s="85" customFormat="1" x14ac:dyDescent="0.45">
      <c r="A60" s="89"/>
      <c r="B60" s="88"/>
      <c r="C60" s="89"/>
      <c r="D60" s="88"/>
      <c r="E60" s="89"/>
      <c r="F60" s="88"/>
      <c r="G60" s="89"/>
      <c r="H60" s="88"/>
      <c r="I60" s="86"/>
      <c r="J60" s="87" t="s">
        <v>2973</v>
      </c>
      <c r="K60" s="86" t="s">
        <v>3016</v>
      </c>
      <c r="L60" s="87"/>
      <c r="M60" s="86"/>
      <c r="N60" s="87" t="s">
        <v>3024</v>
      </c>
      <c r="O60" s="89"/>
      <c r="P60" s="88"/>
      <c r="Q60" s="89"/>
      <c r="R60" s="88"/>
      <c r="S60" s="89"/>
      <c r="T60" s="88"/>
      <c r="U60" s="89"/>
      <c r="V60" s="88"/>
      <c r="W60" s="89"/>
      <c r="X60" s="88"/>
      <c r="Y60" s="89"/>
      <c r="Z60" s="88"/>
      <c r="AA60" s="89"/>
      <c r="AB60" s="97"/>
    </row>
    <row r="61" spans="1:28" s="85" customFormat="1" x14ac:dyDescent="0.45">
      <c r="A61" s="89"/>
      <c r="B61" s="88"/>
      <c r="C61" s="89"/>
      <c r="D61" s="88"/>
      <c r="E61" s="89"/>
      <c r="F61" s="88"/>
      <c r="G61" s="89"/>
      <c r="H61" s="88"/>
      <c r="I61" s="86"/>
      <c r="J61" s="87" t="s">
        <v>2977</v>
      </c>
      <c r="K61" s="86" t="s">
        <v>2937</v>
      </c>
      <c r="L61" s="87" t="s">
        <v>2938</v>
      </c>
      <c r="M61" s="86"/>
      <c r="N61" s="87" t="s">
        <v>3025</v>
      </c>
      <c r="O61" s="89"/>
      <c r="P61" s="88"/>
      <c r="Q61" s="89"/>
      <c r="R61" s="88"/>
      <c r="S61" s="89"/>
      <c r="T61" s="88"/>
      <c r="U61" s="89"/>
      <c r="V61" s="88"/>
      <c r="W61" s="89"/>
      <c r="X61" s="88"/>
      <c r="Y61" s="89"/>
      <c r="Z61" s="88"/>
      <c r="AA61" s="89"/>
      <c r="AB61" s="97"/>
    </row>
    <row r="62" spans="1:28" s="85" customFormat="1" x14ac:dyDescent="0.45">
      <c r="A62" s="89"/>
      <c r="B62" s="88"/>
      <c r="C62" s="89"/>
      <c r="D62" s="88"/>
      <c r="E62" s="89"/>
      <c r="F62" s="88"/>
      <c r="G62" s="89"/>
      <c r="H62" s="88"/>
      <c r="I62" s="86"/>
      <c r="J62" s="87" t="s">
        <v>2980</v>
      </c>
      <c r="K62" s="86"/>
      <c r="L62" s="87" t="s">
        <v>2945</v>
      </c>
      <c r="M62" s="86"/>
      <c r="N62" s="87" t="s">
        <v>3026</v>
      </c>
      <c r="O62" s="89"/>
      <c r="P62" s="88"/>
      <c r="Q62" s="89"/>
      <c r="R62" s="88"/>
      <c r="S62" s="89"/>
      <c r="T62" s="88"/>
      <c r="U62" s="89"/>
      <c r="V62" s="88"/>
      <c r="W62" s="89"/>
      <c r="X62" s="88"/>
      <c r="Y62" s="89"/>
      <c r="Z62" s="88"/>
      <c r="AA62" s="89"/>
      <c r="AB62" s="97"/>
    </row>
    <row r="63" spans="1:28" s="85" customFormat="1" x14ac:dyDescent="0.45">
      <c r="A63" s="89"/>
      <c r="B63" s="88"/>
      <c r="C63" s="89"/>
      <c r="D63" s="88"/>
      <c r="E63" s="89"/>
      <c r="F63" s="88"/>
      <c r="G63" s="89"/>
      <c r="H63" s="88"/>
      <c r="I63" s="86"/>
      <c r="J63" s="87" t="s">
        <v>2983</v>
      </c>
      <c r="K63" s="86"/>
      <c r="L63" s="87" t="s">
        <v>2950</v>
      </c>
      <c r="M63" s="86"/>
      <c r="N63" s="87" t="s">
        <v>3027</v>
      </c>
      <c r="O63" s="89"/>
      <c r="P63" s="88"/>
      <c r="Q63" s="89"/>
      <c r="R63" s="88"/>
      <c r="S63" s="89"/>
      <c r="T63" s="88"/>
      <c r="U63" s="89"/>
      <c r="V63" s="88"/>
      <c r="W63" s="89"/>
      <c r="X63" s="88"/>
      <c r="Y63" s="89"/>
      <c r="Z63" s="88"/>
      <c r="AA63" s="89"/>
      <c r="AB63" s="97"/>
    </row>
    <row r="64" spans="1:28" s="85" customFormat="1" x14ac:dyDescent="0.45">
      <c r="A64" s="89"/>
      <c r="B64" s="88"/>
      <c r="C64" s="89"/>
      <c r="D64" s="88"/>
      <c r="E64" s="89"/>
      <c r="F64" s="88"/>
      <c r="G64" s="89"/>
      <c r="H64" s="88"/>
      <c r="I64" s="86"/>
      <c r="J64" s="87" t="s">
        <v>2986</v>
      </c>
      <c r="K64" s="86"/>
      <c r="L64" s="87" t="s">
        <v>2957</v>
      </c>
      <c r="M64" s="86"/>
      <c r="N64" s="88" t="s">
        <v>3028</v>
      </c>
      <c r="O64" s="89"/>
      <c r="P64" s="88"/>
      <c r="Q64" s="89"/>
      <c r="R64" s="88"/>
      <c r="S64" s="89"/>
      <c r="T64" s="88"/>
      <c r="U64" s="89"/>
      <c r="V64" s="88"/>
      <c r="W64" s="89"/>
      <c r="X64" s="88"/>
      <c r="Y64" s="89"/>
      <c r="Z64" s="88"/>
      <c r="AA64" s="89"/>
      <c r="AB64" s="97"/>
    </row>
    <row r="65" spans="1:28" s="85" customFormat="1" x14ac:dyDescent="0.45">
      <c r="A65" s="89"/>
      <c r="B65" s="88"/>
      <c r="C65" s="89"/>
      <c r="D65" s="88"/>
      <c r="E65" s="89"/>
      <c r="F65" s="88"/>
      <c r="G65" s="89"/>
      <c r="H65" s="88"/>
      <c r="I65" s="86"/>
      <c r="J65" s="88" t="s">
        <v>2990</v>
      </c>
      <c r="K65" s="86"/>
      <c r="L65" s="87" t="s">
        <v>2962</v>
      </c>
      <c r="M65" s="86"/>
      <c r="N65" s="87" t="s">
        <v>3029</v>
      </c>
      <c r="O65" s="89"/>
      <c r="P65" s="88"/>
      <c r="Q65" s="89"/>
      <c r="R65" s="88"/>
      <c r="S65" s="89"/>
      <c r="T65" s="88"/>
      <c r="U65" s="89"/>
      <c r="V65" s="88"/>
      <c r="W65" s="89"/>
      <c r="X65" s="88"/>
      <c r="Y65" s="89"/>
      <c r="Z65" s="88"/>
      <c r="AA65" s="89"/>
      <c r="AB65" s="97"/>
    </row>
    <row r="66" spans="1:28" s="85" customFormat="1" x14ac:dyDescent="0.45">
      <c r="A66" s="89"/>
      <c r="B66" s="88"/>
      <c r="C66" s="89"/>
      <c r="D66" s="88"/>
      <c r="E66" s="89"/>
      <c r="F66" s="88"/>
      <c r="G66" s="89"/>
      <c r="H66" s="88"/>
      <c r="I66" s="86" t="s">
        <v>3033</v>
      </c>
      <c r="J66" s="87"/>
      <c r="K66" s="86"/>
      <c r="L66" s="87" t="s">
        <v>2968</v>
      </c>
      <c r="M66" s="86"/>
      <c r="N66" s="87" t="s">
        <v>3030</v>
      </c>
      <c r="O66" s="89"/>
      <c r="P66" s="88"/>
      <c r="Q66" s="89"/>
      <c r="R66" s="88"/>
      <c r="S66" s="89"/>
      <c r="T66" s="88"/>
      <c r="U66" s="89"/>
      <c r="V66" s="88"/>
      <c r="W66" s="89"/>
      <c r="X66" s="88"/>
      <c r="Y66" s="89"/>
      <c r="Z66" s="88"/>
      <c r="AA66" s="89"/>
      <c r="AB66" s="97"/>
    </row>
    <row r="67" spans="1:28" s="85" customFormat="1" x14ac:dyDescent="0.45">
      <c r="A67" s="89"/>
      <c r="B67" s="88"/>
      <c r="C67" s="89"/>
      <c r="D67" s="88"/>
      <c r="E67" s="89"/>
      <c r="F67" s="88"/>
      <c r="G67" s="89"/>
      <c r="H67" s="88"/>
      <c r="I67" s="86" t="s">
        <v>2825</v>
      </c>
      <c r="J67" s="87" t="s">
        <v>2826</v>
      </c>
      <c r="K67" s="86"/>
      <c r="L67" s="87" t="s">
        <v>2973</v>
      </c>
      <c r="M67" s="86"/>
      <c r="N67" s="87" t="s">
        <v>3031</v>
      </c>
      <c r="O67" s="89"/>
      <c r="P67" s="88"/>
      <c r="Q67" s="89"/>
      <c r="R67" s="88"/>
      <c r="S67" s="89"/>
      <c r="T67" s="88"/>
      <c r="U67" s="89"/>
      <c r="V67" s="88"/>
      <c r="W67" s="89"/>
      <c r="X67" s="88"/>
      <c r="Y67" s="89"/>
      <c r="Z67" s="88"/>
      <c r="AA67" s="89"/>
      <c r="AB67" s="97"/>
    </row>
    <row r="68" spans="1:28" s="85" customFormat="1" x14ac:dyDescent="0.45">
      <c r="A68" s="89"/>
      <c r="B68" s="88"/>
      <c r="C68" s="89"/>
      <c r="D68" s="88"/>
      <c r="E68" s="89"/>
      <c r="F68" s="88"/>
      <c r="G68" s="89"/>
      <c r="H68" s="88"/>
      <c r="I68" s="86"/>
      <c r="J68" s="87" t="s">
        <v>2837</v>
      </c>
      <c r="K68" s="86"/>
      <c r="L68" s="87" t="s">
        <v>2977</v>
      </c>
      <c r="M68" s="86" t="s">
        <v>3032</v>
      </c>
      <c r="N68" s="87"/>
      <c r="O68" s="89"/>
      <c r="P68" s="88"/>
      <c r="Q68" s="89"/>
      <c r="R68" s="88"/>
      <c r="S68" s="89"/>
      <c r="T68" s="88"/>
      <c r="U68" s="89"/>
      <c r="V68" s="88"/>
      <c r="W68" s="89"/>
      <c r="X68" s="88"/>
      <c r="Y68" s="89"/>
      <c r="Z68" s="88"/>
      <c r="AA68" s="89"/>
      <c r="AB68" s="97"/>
    </row>
    <row r="69" spans="1:28" s="85" customFormat="1" x14ac:dyDescent="0.45">
      <c r="A69" s="89"/>
      <c r="B69" s="88"/>
      <c r="C69" s="89"/>
      <c r="D69" s="88"/>
      <c r="E69" s="89"/>
      <c r="F69" s="88"/>
      <c r="G69" s="89"/>
      <c r="H69" s="88"/>
      <c r="I69" s="86"/>
      <c r="J69" s="87" t="s">
        <v>2849</v>
      </c>
      <c r="K69" s="86"/>
      <c r="L69" s="87" t="s">
        <v>2980</v>
      </c>
      <c r="M69" s="86" t="s">
        <v>3034</v>
      </c>
      <c r="N69" s="87" t="s">
        <v>3482</v>
      </c>
      <c r="O69" s="89"/>
      <c r="P69" s="88"/>
      <c r="Q69" s="89"/>
      <c r="R69" s="88"/>
      <c r="S69" s="89"/>
      <c r="T69" s="88"/>
      <c r="U69" s="89"/>
      <c r="V69" s="88"/>
      <c r="W69" s="89"/>
      <c r="X69" s="88"/>
      <c r="Y69" s="89"/>
      <c r="Z69" s="88"/>
      <c r="AA69" s="89"/>
      <c r="AB69" s="97"/>
    </row>
    <row r="70" spans="1:28" s="85" customFormat="1" x14ac:dyDescent="0.45">
      <c r="A70" s="89"/>
      <c r="B70" s="88"/>
      <c r="C70" s="89"/>
      <c r="D70" s="88"/>
      <c r="E70" s="89"/>
      <c r="F70" s="88"/>
      <c r="G70" s="89"/>
      <c r="H70" s="88"/>
      <c r="I70" s="86"/>
      <c r="J70" s="87" t="s">
        <v>2860</v>
      </c>
      <c r="K70" s="86"/>
      <c r="L70" s="87" t="s">
        <v>2983</v>
      </c>
      <c r="M70" s="86"/>
      <c r="N70" s="87" t="s">
        <v>3035</v>
      </c>
      <c r="O70" s="89"/>
      <c r="P70" s="88"/>
      <c r="Q70" s="89"/>
      <c r="R70" s="88"/>
      <c r="S70" s="89"/>
      <c r="T70" s="88"/>
      <c r="U70" s="89"/>
      <c r="V70" s="88"/>
      <c r="W70" s="89"/>
      <c r="X70" s="88"/>
      <c r="Y70" s="89"/>
      <c r="Z70" s="88"/>
      <c r="AA70" s="89"/>
      <c r="AB70" s="97"/>
    </row>
    <row r="71" spans="1:28" s="85" customFormat="1" x14ac:dyDescent="0.45">
      <c r="A71" s="89"/>
      <c r="B71" s="88"/>
      <c r="C71" s="89"/>
      <c r="D71" s="88"/>
      <c r="E71" s="89"/>
      <c r="F71" s="88"/>
      <c r="G71" s="89"/>
      <c r="H71" s="88"/>
      <c r="I71" s="86"/>
      <c r="J71" s="87" t="s">
        <v>2868</v>
      </c>
      <c r="K71" s="86"/>
      <c r="L71" s="87" t="s">
        <v>2986</v>
      </c>
      <c r="M71" s="86"/>
      <c r="N71" s="87" t="s">
        <v>3038</v>
      </c>
      <c r="O71" s="89"/>
      <c r="P71" s="88"/>
      <c r="Q71" s="89"/>
      <c r="R71" s="88"/>
      <c r="S71" s="89"/>
      <c r="T71" s="88"/>
      <c r="U71" s="89"/>
      <c r="V71" s="88"/>
      <c r="W71" s="89"/>
      <c r="X71" s="88"/>
      <c r="Y71" s="89"/>
      <c r="Z71" s="88"/>
      <c r="AA71" s="89"/>
      <c r="AB71" s="97"/>
    </row>
    <row r="72" spans="1:28" s="85" customFormat="1" x14ac:dyDescent="0.45">
      <c r="A72" s="89"/>
      <c r="B72" s="88"/>
      <c r="C72" s="89"/>
      <c r="D72" s="88"/>
      <c r="E72" s="89"/>
      <c r="F72" s="88"/>
      <c r="G72" s="89"/>
      <c r="H72" s="88"/>
      <c r="I72" s="86"/>
      <c r="J72" s="87" t="s">
        <v>2878</v>
      </c>
      <c r="K72" s="86"/>
      <c r="L72" s="87" t="s">
        <v>2990</v>
      </c>
      <c r="M72" s="86"/>
      <c r="N72" s="87" t="s">
        <v>3040</v>
      </c>
      <c r="O72" s="89"/>
      <c r="P72" s="88"/>
      <c r="Q72" s="89"/>
      <c r="R72" s="88"/>
      <c r="S72" s="89"/>
      <c r="T72" s="88"/>
      <c r="U72" s="89"/>
      <c r="V72" s="88"/>
      <c r="W72" s="89"/>
      <c r="X72" s="88"/>
      <c r="Y72" s="89"/>
      <c r="Z72" s="88"/>
      <c r="AA72" s="89"/>
      <c r="AB72" s="97"/>
    </row>
    <row r="73" spans="1:28" s="85" customFormat="1" x14ac:dyDescent="0.45">
      <c r="A73" s="89"/>
      <c r="B73" s="88"/>
      <c r="C73" s="89"/>
      <c r="D73" s="88"/>
      <c r="E73" s="89"/>
      <c r="F73" s="88"/>
      <c r="G73" s="89"/>
      <c r="H73" s="88"/>
      <c r="I73" s="86"/>
      <c r="J73" s="87" t="s">
        <v>2887</v>
      </c>
      <c r="K73" s="86" t="s">
        <v>3036</v>
      </c>
      <c r="L73" s="87" t="s">
        <v>3037</v>
      </c>
      <c r="M73" s="86"/>
      <c r="N73" s="87" t="s">
        <v>3042</v>
      </c>
      <c r="O73" s="89"/>
      <c r="P73" s="88"/>
      <c r="Q73" s="89"/>
      <c r="R73" s="88"/>
      <c r="S73" s="89"/>
      <c r="T73" s="88"/>
      <c r="U73" s="89"/>
      <c r="V73" s="88"/>
      <c r="W73" s="89"/>
      <c r="X73" s="88"/>
      <c r="Y73" s="89"/>
      <c r="Z73" s="88"/>
      <c r="AA73" s="89"/>
      <c r="AB73" s="97"/>
    </row>
    <row r="74" spans="1:28" s="85" customFormat="1" x14ac:dyDescent="0.45">
      <c r="A74" s="89"/>
      <c r="B74" s="88"/>
      <c r="C74" s="89"/>
      <c r="D74" s="88"/>
      <c r="E74" s="89"/>
      <c r="F74" s="88"/>
      <c r="G74" s="89"/>
      <c r="H74" s="88"/>
      <c r="I74" s="86"/>
      <c r="J74" s="87" t="s">
        <v>2898</v>
      </c>
      <c r="K74" s="86"/>
      <c r="L74" s="87" t="s">
        <v>3039</v>
      </c>
      <c r="M74" s="86"/>
      <c r="N74" s="87" t="s">
        <v>3044</v>
      </c>
      <c r="O74" s="89"/>
      <c r="P74" s="88"/>
      <c r="Q74" s="89"/>
      <c r="R74" s="88"/>
      <c r="S74" s="89"/>
      <c r="T74" s="88"/>
      <c r="U74" s="89"/>
      <c r="V74" s="88"/>
      <c r="W74" s="89"/>
      <c r="X74" s="88"/>
      <c r="Y74" s="89"/>
      <c r="Z74" s="88"/>
      <c r="AA74" s="89"/>
      <c r="AB74" s="97"/>
    </row>
    <row r="75" spans="1:28" s="85" customFormat="1" x14ac:dyDescent="0.45">
      <c r="A75" s="89"/>
      <c r="B75" s="88"/>
      <c r="C75" s="89"/>
      <c r="D75" s="88"/>
      <c r="E75" s="89"/>
      <c r="F75" s="88"/>
      <c r="G75" s="89"/>
      <c r="H75" s="88"/>
      <c r="I75" s="86" t="s">
        <v>3052</v>
      </c>
      <c r="J75" s="87" t="s">
        <v>3053</v>
      </c>
      <c r="K75" s="86"/>
      <c r="L75" s="87" t="s">
        <v>3041</v>
      </c>
      <c r="M75" s="86"/>
      <c r="N75" s="87" t="s">
        <v>3046</v>
      </c>
      <c r="O75" s="89"/>
      <c r="P75" s="88"/>
      <c r="Q75" s="89"/>
      <c r="R75" s="88"/>
      <c r="S75" s="89"/>
      <c r="T75" s="88"/>
      <c r="U75" s="89"/>
      <c r="V75" s="88"/>
      <c r="W75" s="89"/>
      <c r="X75" s="88"/>
      <c r="Y75" s="89"/>
      <c r="Z75" s="88"/>
      <c r="AA75" s="89"/>
      <c r="AB75" s="97"/>
    </row>
    <row r="76" spans="1:28" s="85" customFormat="1" x14ac:dyDescent="0.45">
      <c r="A76" s="89"/>
      <c r="B76" s="88"/>
      <c r="C76" s="89"/>
      <c r="D76" s="88"/>
      <c r="E76" s="89"/>
      <c r="F76" s="88"/>
      <c r="G76" s="89"/>
      <c r="H76" s="88"/>
      <c r="I76" s="86"/>
      <c r="J76" s="87" t="s">
        <v>3055</v>
      </c>
      <c r="K76" s="86"/>
      <c r="L76" s="87" t="s">
        <v>3043</v>
      </c>
      <c r="M76" s="86"/>
      <c r="N76" s="87" t="s">
        <v>3048</v>
      </c>
      <c r="O76" s="89"/>
      <c r="P76" s="88"/>
      <c r="Q76" s="89"/>
      <c r="R76" s="88"/>
      <c r="S76" s="89"/>
      <c r="T76" s="88"/>
      <c r="U76" s="89"/>
      <c r="V76" s="88"/>
      <c r="W76" s="89"/>
      <c r="X76" s="88"/>
      <c r="Y76" s="89"/>
      <c r="Z76" s="88"/>
      <c r="AA76" s="89"/>
      <c r="AB76" s="97"/>
    </row>
    <row r="77" spans="1:28" s="85" customFormat="1" x14ac:dyDescent="0.45">
      <c r="A77" s="89"/>
      <c r="B77" s="88"/>
      <c r="C77" s="89"/>
      <c r="D77" s="88"/>
      <c r="E77" s="89"/>
      <c r="F77" s="88"/>
      <c r="G77" s="89"/>
      <c r="H77" s="88"/>
      <c r="I77" s="86"/>
      <c r="J77" s="87" t="s">
        <v>3057</v>
      </c>
      <c r="K77" s="86"/>
      <c r="L77" s="87" t="s">
        <v>3045</v>
      </c>
      <c r="M77" s="86"/>
      <c r="N77" s="87" t="s">
        <v>3050</v>
      </c>
      <c r="O77" s="89"/>
      <c r="P77" s="88"/>
      <c r="Q77" s="89"/>
      <c r="R77" s="88"/>
      <c r="S77" s="89"/>
      <c r="T77" s="88"/>
      <c r="U77" s="89"/>
      <c r="V77" s="88"/>
      <c r="W77" s="89"/>
      <c r="X77" s="88"/>
      <c r="Y77" s="89"/>
      <c r="Z77" s="88"/>
      <c r="AA77" s="89"/>
      <c r="AB77" s="97"/>
    </row>
    <row r="78" spans="1:28" s="85" customFormat="1" x14ac:dyDescent="0.45">
      <c r="A78" s="89"/>
      <c r="B78" s="88"/>
      <c r="C78" s="89"/>
      <c r="D78" s="88"/>
      <c r="E78" s="89"/>
      <c r="F78" s="88"/>
      <c r="G78" s="89"/>
      <c r="H78" s="88"/>
      <c r="I78" s="86"/>
      <c r="J78" s="87" t="s">
        <v>3059</v>
      </c>
      <c r="K78" s="86"/>
      <c r="L78" s="87" t="s">
        <v>3047</v>
      </c>
      <c r="M78" s="86" t="s">
        <v>2825</v>
      </c>
      <c r="N78" s="87" t="s">
        <v>2826</v>
      </c>
      <c r="O78" s="89"/>
      <c r="P78" s="88"/>
      <c r="Q78" s="89"/>
      <c r="R78" s="88"/>
      <c r="S78" s="89"/>
      <c r="T78" s="88"/>
      <c r="U78" s="89"/>
      <c r="V78" s="88"/>
      <c r="W78" s="89"/>
      <c r="X78" s="88"/>
      <c r="Y78" s="89"/>
      <c r="Z78" s="88"/>
      <c r="AA78" s="89"/>
      <c r="AB78" s="97"/>
    </row>
    <row r="79" spans="1:28" s="85" customFormat="1" x14ac:dyDescent="0.45">
      <c r="A79" s="89"/>
      <c r="B79" s="88"/>
      <c r="C79" s="89"/>
      <c r="D79" s="88"/>
      <c r="E79" s="89"/>
      <c r="F79" s="88"/>
      <c r="G79" s="89"/>
      <c r="H79" s="88"/>
      <c r="I79" s="86"/>
      <c r="J79" s="87" t="s">
        <v>3061</v>
      </c>
      <c r="K79" s="86"/>
      <c r="L79" s="87" t="s">
        <v>3049</v>
      </c>
      <c r="M79" s="86"/>
      <c r="N79" s="87" t="s">
        <v>2837</v>
      </c>
      <c r="O79" s="89"/>
      <c r="P79" s="88"/>
      <c r="Q79" s="89"/>
      <c r="R79" s="88"/>
      <c r="S79" s="89"/>
      <c r="T79" s="88"/>
      <c r="U79" s="89"/>
      <c r="V79" s="88"/>
      <c r="W79" s="89"/>
      <c r="X79" s="88"/>
      <c r="Y79" s="89"/>
      <c r="Z79" s="88"/>
      <c r="AA79" s="89"/>
      <c r="AB79" s="97"/>
    </row>
    <row r="80" spans="1:28" s="85" customFormat="1" x14ac:dyDescent="0.45">
      <c r="A80" s="89"/>
      <c r="B80" s="88"/>
      <c r="C80" s="89"/>
      <c r="D80" s="88"/>
      <c r="E80" s="89"/>
      <c r="F80" s="88"/>
      <c r="G80" s="89"/>
      <c r="H80" s="88"/>
      <c r="I80" s="86"/>
      <c r="J80" s="87" t="s">
        <v>3062</v>
      </c>
      <c r="K80" s="86"/>
      <c r="L80" s="87" t="s">
        <v>3051</v>
      </c>
      <c r="M80" s="86"/>
      <c r="N80" s="87" t="s">
        <v>2849</v>
      </c>
      <c r="O80" s="89"/>
      <c r="P80" s="88"/>
      <c r="Q80" s="89"/>
      <c r="R80" s="88"/>
      <c r="S80" s="89"/>
      <c r="T80" s="88"/>
      <c r="U80" s="89"/>
      <c r="V80" s="88"/>
      <c r="W80" s="89"/>
      <c r="X80" s="88"/>
      <c r="Y80" s="89"/>
      <c r="Z80" s="88"/>
      <c r="AA80" s="89"/>
      <c r="AB80" s="97"/>
    </row>
    <row r="81" spans="1:28" s="85" customFormat="1" x14ac:dyDescent="0.45">
      <c r="A81" s="89"/>
      <c r="B81" s="88"/>
      <c r="C81" s="89"/>
      <c r="D81" s="88"/>
      <c r="E81" s="89"/>
      <c r="F81" s="88"/>
      <c r="G81" s="89"/>
      <c r="H81" s="88"/>
      <c r="I81" s="86" t="s">
        <v>3483</v>
      </c>
      <c r="J81" s="87"/>
      <c r="K81" s="86"/>
      <c r="L81" s="87" t="s">
        <v>3054</v>
      </c>
      <c r="M81" s="86"/>
      <c r="N81" s="87" t="s">
        <v>2860</v>
      </c>
      <c r="O81" s="89"/>
      <c r="P81" s="88"/>
      <c r="Q81" s="89"/>
      <c r="R81" s="88"/>
      <c r="S81" s="89"/>
      <c r="T81" s="88"/>
      <c r="U81" s="89"/>
      <c r="V81" s="88"/>
      <c r="W81" s="89"/>
      <c r="X81" s="88"/>
      <c r="Y81" s="89"/>
      <c r="Z81" s="88"/>
      <c r="AA81" s="89"/>
      <c r="AB81" s="97"/>
    </row>
    <row r="82" spans="1:28" s="85" customFormat="1" x14ac:dyDescent="0.45">
      <c r="A82" s="89"/>
      <c r="B82" s="88"/>
      <c r="C82" s="89"/>
      <c r="D82" s="88"/>
      <c r="E82" s="89"/>
      <c r="F82" s="88"/>
      <c r="G82" s="89"/>
      <c r="H82" s="88"/>
      <c r="I82" s="86" t="s">
        <v>3063</v>
      </c>
      <c r="J82" s="87" t="s">
        <v>3064</v>
      </c>
      <c r="K82" s="86"/>
      <c r="L82" s="87" t="s">
        <v>3056</v>
      </c>
      <c r="M82" s="86"/>
      <c r="N82" s="87" t="s">
        <v>2868</v>
      </c>
      <c r="O82" s="89"/>
      <c r="P82" s="88"/>
      <c r="Q82" s="89"/>
      <c r="R82" s="88"/>
      <c r="S82" s="89"/>
      <c r="T82" s="88"/>
      <c r="U82" s="89"/>
      <c r="V82" s="88"/>
      <c r="W82" s="89"/>
      <c r="X82" s="88"/>
      <c r="Y82" s="89"/>
      <c r="Z82" s="88"/>
      <c r="AA82" s="89"/>
      <c r="AB82" s="97"/>
    </row>
    <row r="83" spans="1:28" s="85" customFormat="1" x14ac:dyDescent="0.45">
      <c r="A83" s="89"/>
      <c r="B83" s="88"/>
      <c r="C83" s="89"/>
      <c r="D83" s="88"/>
      <c r="E83" s="89"/>
      <c r="F83" s="88"/>
      <c r="G83" s="89"/>
      <c r="H83" s="88"/>
      <c r="I83" s="86"/>
      <c r="J83" s="87" t="s">
        <v>3065</v>
      </c>
      <c r="K83" s="86"/>
      <c r="L83" s="87" t="s">
        <v>3058</v>
      </c>
      <c r="M83" s="86"/>
      <c r="N83" s="87" t="s">
        <v>2878</v>
      </c>
      <c r="O83" s="89"/>
      <c r="P83" s="88"/>
      <c r="Q83" s="89"/>
      <c r="R83" s="88"/>
      <c r="S83" s="89"/>
      <c r="T83" s="88"/>
      <c r="U83" s="89"/>
      <c r="V83" s="88"/>
      <c r="W83" s="89"/>
      <c r="X83" s="88"/>
      <c r="Y83" s="89"/>
      <c r="Z83" s="88"/>
      <c r="AA83" s="89"/>
      <c r="AB83" s="97"/>
    </row>
    <row r="84" spans="1:28" s="85" customFormat="1" x14ac:dyDescent="0.45">
      <c r="A84" s="89"/>
      <c r="B84" s="88"/>
      <c r="C84" s="89"/>
      <c r="D84" s="88"/>
      <c r="E84" s="89"/>
      <c r="F84" s="88"/>
      <c r="G84" s="89"/>
      <c r="H84" s="88"/>
      <c r="I84" s="86"/>
      <c r="J84" s="87" t="s">
        <v>3068</v>
      </c>
      <c r="K84" s="86"/>
      <c r="L84" s="87" t="s">
        <v>3060</v>
      </c>
      <c r="M84" s="86"/>
      <c r="N84" s="87" t="s">
        <v>2887</v>
      </c>
      <c r="O84" s="89"/>
      <c r="P84" s="88"/>
      <c r="Q84" s="89"/>
      <c r="R84" s="88"/>
      <c r="S84" s="89"/>
      <c r="T84" s="88"/>
      <c r="U84" s="89"/>
      <c r="V84" s="88"/>
      <c r="W84" s="89"/>
      <c r="X84" s="88"/>
      <c r="Y84" s="89"/>
      <c r="Z84" s="88"/>
      <c r="AA84" s="89"/>
      <c r="AB84" s="97"/>
    </row>
    <row r="85" spans="1:28" s="85" customFormat="1" x14ac:dyDescent="0.45">
      <c r="A85" s="89"/>
      <c r="B85" s="88"/>
      <c r="C85" s="89"/>
      <c r="D85" s="88"/>
      <c r="E85" s="89"/>
      <c r="F85" s="88"/>
      <c r="G85" s="89"/>
      <c r="H85" s="88"/>
      <c r="I85" s="86"/>
      <c r="J85" s="87" t="s">
        <v>3070</v>
      </c>
      <c r="K85" s="86" t="s">
        <v>2783</v>
      </c>
      <c r="L85" s="87" t="s">
        <v>2784</v>
      </c>
      <c r="M85" s="86"/>
      <c r="N85" s="88" t="s">
        <v>2898</v>
      </c>
      <c r="O85" s="89"/>
      <c r="P85" s="88"/>
      <c r="Q85" s="89"/>
      <c r="R85" s="88"/>
      <c r="S85" s="89"/>
      <c r="T85" s="88"/>
      <c r="U85" s="89"/>
      <c r="V85" s="88"/>
      <c r="W85" s="89"/>
      <c r="X85" s="88"/>
      <c r="Y85" s="89"/>
      <c r="Z85" s="88"/>
      <c r="AA85" s="89"/>
      <c r="AB85" s="97"/>
    </row>
    <row r="86" spans="1:28" s="85" customFormat="1" x14ac:dyDescent="0.45">
      <c r="A86" s="89"/>
      <c r="B86" s="88"/>
      <c r="C86" s="89"/>
      <c r="D86" s="88"/>
      <c r="E86" s="89"/>
      <c r="F86" s="88"/>
      <c r="G86" s="89"/>
      <c r="H86" s="88"/>
      <c r="I86" s="86"/>
      <c r="J86" s="87" t="s">
        <v>3072</v>
      </c>
      <c r="K86" s="86"/>
      <c r="L86" s="87" t="s">
        <v>2796</v>
      </c>
      <c r="M86" s="86" t="s">
        <v>3066</v>
      </c>
      <c r="N86" s="87" t="s">
        <v>3067</v>
      </c>
      <c r="O86" s="89"/>
      <c r="P86" s="88"/>
      <c r="Q86" s="89"/>
      <c r="R86" s="88"/>
      <c r="S86" s="89"/>
      <c r="T86" s="88"/>
      <c r="U86" s="89"/>
      <c r="V86" s="88"/>
      <c r="W86" s="89"/>
      <c r="X86" s="88"/>
      <c r="Y86" s="89"/>
      <c r="Z86" s="88"/>
      <c r="AA86" s="89"/>
      <c r="AB86" s="97"/>
    </row>
    <row r="87" spans="1:28" s="85" customFormat="1" x14ac:dyDescent="0.45">
      <c r="A87" s="89"/>
      <c r="B87" s="88"/>
      <c r="C87" s="89"/>
      <c r="D87" s="88"/>
      <c r="E87" s="89"/>
      <c r="F87" s="88"/>
      <c r="G87" s="89"/>
      <c r="H87" s="88"/>
      <c r="I87" s="86" t="s">
        <v>2783</v>
      </c>
      <c r="J87" s="87" t="s">
        <v>2784</v>
      </c>
      <c r="K87" s="89"/>
      <c r="L87" s="88" t="s">
        <v>2808</v>
      </c>
      <c r="M87" s="86"/>
      <c r="N87" s="87" t="s">
        <v>3069</v>
      </c>
      <c r="O87" s="89"/>
      <c r="P87" s="88"/>
      <c r="Q87" s="89"/>
      <c r="R87" s="88"/>
      <c r="S87" s="89"/>
      <c r="T87" s="88"/>
      <c r="U87" s="89"/>
      <c r="V87" s="88"/>
      <c r="W87" s="89"/>
      <c r="X87" s="88"/>
      <c r="Y87" s="89"/>
      <c r="Z87" s="88"/>
      <c r="AA87" s="89"/>
      <c r="AB87" s="97"/>
    </row>
    <row r="88" spans="1:28" s="85" customFormat="1" x14ac:dyDescent="0.45">
      <c r="A88" s="89"/>
      <c r="B88" s="88"/>
      <c r="C88" s="89"/>
      <c r="D88" s="88"/>
      <c r="E88" s="89"/>
      <c r="F88" s="88"/>
      <c r="G88" s="89"/>
      <c r="H88" s="88"/>
      <c r="I88" s="86"/>
      <c r="J88" s="87" t="s">
        <v>2796</v>
      </c>
      <c r="K88" s="89"/>
      <c r="L88" s="88" t="s">
        <v>2821</v>
      </c>
      <c r="M88" s="86"/>
      <c r="N88" s="87" t="s">
        <v>3071</v>
      </c>
      <c r="O88" s="89"/>
      <c r="P88" s="88"/>
      <c r="Q88" s="89"/>
      <c r="R88" s="88"/>
      <c r="S88" s="89"/>
      <c r="T88" s="88"/>
      <c r="U88" s="89"/>
      <c r="V88" s="88"/>
      <c r="W88" s="89"/>
      <c r="X88" s="88"/>
      <c r="Y88" s="89"/>
      <c r="Z88" s="88"/>
      <c r="AA88" s="89"/>
      <c r="AB88" s="97"/>
    </row>
    <row r="89" spans="1:28" s="85" customFormat="1" x14ac:dyDescent="0.45">
      <c r="A89" s="89"/>
      <c r="B89" s="88"/>
      <c r="C89" s="89"/>
      <c r="D89" s="88"/>
      <c r="E89" s="89"/>
      <c r="F89" s="88"/>
      <c r="G89" s="89"/>
      <c r="H89" s="88"/>
      <c r="I89" s="86"/>
      <c r="J89" s="87" t="s">
        <v>2808</v>
      </c>
      <c r="K89" s="89"/>
      <c r="L89" s="88" t="s">
        <v>2833</v>
      </c>
      <c r="M89" s="86"/>
      <c r="N89" s="87" t="s">
        <v>3484</v>
      </c>
      <c r="O89" s="89"/>
      <c r="P89" s="88"/>
      <c r="Q89" s="89"/>
      <c r="R89" s="88"/>
      <c r="S89" s="89"/>
      <c r="T89" s="88"/>
      <c r="U89" s="89"/>
      <c r="V89" s="88"/>
      <c r="W89" s="89"/>
      <c r="X89" s="88"/>
      <c r="Y89" s="89"/>
      <c r="Z89" s="88"/>
      <c r="AA89" s="89"/>
      <c r="AB89" s="97"/>
    </row>
    <row r="90" spans="1:28" s="85" customFormat="1" x14ac:dyDescent="0.45">
      <c r="A90" s="89"/>
      <c r="B90" s="88"/>
      <c r="C90" s="89"/>
      <c r="D90" s="88"/>
      <c r="E90" s="89"/>
      <c r="F90" s="88"/>
      <c r="G90" s="89"/>
      <c r="H90" s="88"/>
      <c r="I90" s="86"/>
      <c r="J90" s="87" t="s">
        <v>2821</v>
      </c>
      <c r="K90" s="89" t="s">
        <v>2715</v>
      </c>
      <c r="L90" s="88" t="s">
        <v>2716</v>
      </c>
      <c r="M90" s="86"/>
      <c r="N90" s="87" t="s">
        <v>3073</v>
      </c>
      <c r="O90" s="89"/>
      <c r="P90" s="88"/>
      <c r="Q90" s="89"/>
      <c r="R90" s="88"/>
      <c r="S90" s="89"/>
      <c r="T90" s="88"/>
      <c r="U90" s="89"/>
      <c r="V90" s="88"/>
      <c r="W90" s="89"/>
      <c r="X90" s="88"/>
      <c r="Y90" s="89"/>
      <c r="Z90" s="88"/>
      <c r="AA90" s="89"/>
      <c r="AB90" s="97"/>
    </row>
    <row r="91" spans="1:28" s="85" customFormat="1" x14ac:dyDescent="0.45">
      <c r="A91" s="89"/>
      <c r="B91" s="88"/>
      <c r="C91" s="89"/>
      <c r="D91" s="88"/>
      <c r="E91" s="89"/>
      <c r="F91" s="88"/>
      <c r="G91" s="89"/>
      <c r="H91" s="88"/>
      <c r="I91" s="86"/>
      <c r="J91" s="87" t="s">
        <v>2833</v>
      </c>
      <c r="K91" s="89"/>
      <c r="L91" s="88" t="s">
        <v>2728</v>
      </c>
      <c r="M91" s="86" t="s">
        <v>3074</v>
      </c>
      <c r="N91" s="87"/>
      <c r="O91" s="89"/>
      <c r="P91" s="88"/>
      <c r="Q91" s="89"/>
      <c r="R91" s="88"/>
      <c r="S91" s="89"/>
      <c r="T91" s="88"/>
      <c r="U91" s="89"/>
      <c r="V91" s="88"/>
      <c r="W91" s="89"/>
      <c r="X91" s="88"/>
      <c r="Y91" s="89"/>
      <c r="Z91" s="88"/>
      <c r="AA91" s="89"/>
      <c r="AB91" s="97"/>
    </row>
    <row r="92" spans="1:28" s="85" customFormat="1" x14ac:dyDescent="0.45">
      <c r="A92" s="89"/>
      <c r="B92" s="88"/>
      <c r="C92" s="89"/>
      <c r="D92" s="88"/>
      <c r="E92" s="89"/>
      <c r="F92" s="88"/>
      <c r="G92" s="89"/>
      <c r="H92" s="88"/>
      <c r="I92" s="86" t="s">
        <v>3082</v>
      </c>
      <c r="J92" s="87" t="s">
        <v>3083</v>
      </c>
      <c r="K92" s="89"/>
      <c r="L92" s="88" t="s">
        <v>2742</v>
      </c>
      <c r="M92" s="86" t="s">
        <v>3075</v>
      </c>
      <c r="N92" s="87" t="s">
        <v>3076</v>
      </c>
      <c r="O92" s="89"/>
      <c r="P92" s="88"/>
      <c r="Q92" s="89"/>
      <c r="R92" s="88"/>
      <c r="S92" s="89"/>
      <c r="T92" s="88"/>
      <c r="U92" s="89"/>
      <c r="V92" s="88"/>
      <c r="W92" s="89"/>
      <c r="X92" s="88"/>
      <c r="Y92" s="89"/>
      <c r="Z92" s="88"/>
      <c r="AA92" s="89"/>
      <c r="AB92" s="97"/>
    </row>
    <row r="93" spans="1:28" s="85" customFormat="1" x14ac:dyDescent="0.45">
      <c r="A93" s="89"/>
      <c r="B93" s="88"/>
      <c r="C93" s="89"/>
      <c r="D93" s="88"/>
      <c r="E93" s="89"/>
      <c r="F93" s="88"/>
      <c r="G93" s="89"/>
      <c r="H93" s="88"/>
      <c r="I93" s="86"/>
      <c r="J93" s="87" t="s">
        <v>3085</v>
      </c>
      <c r="K93" s="89"/>
      <c r="L93" s="88" t="s">
        <v>2755</v>
      </c>
      <c r="M93" s="86"/>
      <c r="N93" s="87" t="s">
        <v>3077</v>
      </c>
      <c r="O93" s="89"/>
      <c r="P93" s="88"/>
      <c r="Q93" s="89"/>
      <c r="R93" s="88"/>
      <c r="S93" s="89"/>
      <c r="T93" s="88"/>
      <c r="U93" s="89"/>
      <c r="V93" s="88"/>
      <c r="W93" s="89"/>
      <c r="X93" s="88"/>
      <c r="Y93" s="89"/>
      <c r="Z93" s="88"/>
      <c r="AA93" s="89"/>
      <c r="AB93" s="97"/>
    </row>
    <row r="94" spans="1:28" s="85" customFormat="1" x14ac:dyDescent="0.45">
      <c r="A94" s="89"/>
      <c r="B94" s="88"/>
      <c r="C94" s="89"/>
      <c r="D94" s="88"/>
      <c r="E94" s="89"/>
      <c r="F94" s="88"/>
      <c r="G94" s="89"/>
      <c r="H94" s="88"/>
      <c r="I94" s="86"/>
      <c r="J94" s="87" t="s">
        <v>3087</v>
      </c>
      <c r="K94" s="89"/>
      <c r="L94" s="88"/>
      <c r="M94" s="86" t="s">
        <v>3078</v>
      </c>
      <c r="N94" s="87" t="s">
        <v>3079</v>
      </c>
      <c r="O94" s="89"/>
      <c r="P94" s="88"/>
      <c r="Q94" s="89"/>
      <c r="R94" s="88"/>
      <c r="S94" s="89"/>
      <c r="T94" s="88"/>
      <c r="U94" s="89"/>
      <c r="V94" s="88"/>
      <c r="W94" s="89"/>
      <c r="X94" s="88"/>
      <c r="Y94" s="89"/>
      <c r="Z94" s="88"/>
      <c r="AA94" s="89"/>
      <c r="AB94" s="97"/>
    </row>
    <row r="95" spans="1:28" s="85" customFormat="1" x14ac:dyDescent="0.45">
      <c r="A95" s="89"/>
      <c r="B95" s="88"/>
      <c r="C95" s="89"/>
      <c r="D95" s="88"/>
      <c r="E95" s="89"/>
      <c r="F95" s="88"/>
      <c r="G95" s="89"/>
      <c r="H95" s="88"/>
      <c r="I95" s="86"/>
      <c r="J95" s="87" t="s">
        <v>3089</v>
      </c>
      <c r="K95" s="89"/>
      <c r="L95" s="88"/>
      <c r="M95" s="86" t="s">
        <v>3080</v>
      </c>
      <c r="N95" s="87" t="s">
        <v>3081</v>
      </c>
      <c r="O95" s="89"/>
      <c r="P95" s="88"/>
      <c r="Q95" s="89"/>
      <c r="R95" s="88"/>
      <c r="S95" s="89"/>
      <c r="T95" s="88"/>
      <c r="U95" s="89"/>
      <c r="V95" s="88"/>
      <c r="W95" s="89"/>
      <c r="X95" s="88"/>
      <c r="Y95" s="89"/>
      <c r="Z95" s="88"/>
      <c r="AA95" s="89"/>
      <c r="AB95" s="97"/>
    </row>
    <row r="96" spans="1:28" s="85" customFormat="1" x14ac:dyDescent="0.45">
      <c r="A96" s="89"/>
      <c r="B96" s="88"/>
      <c r="C96" s="89"/>
      <c r="D96" s="88"/>
      <c r="E96" s="89"/>
      <c r="F96" s="88"/>
      <c r="G96" s="89"/>
      <c r="H96" s="88"/>
      <c r="I96" s="86"/>
      <c r="J96" s="87" t="s">
        <v>3091</v>
      </c>
      <c r="K96" s="89"/>
      <c r="L96" s="88"/>
      <c r="M96" s="86"/>
      <c r="N96" s="87" t="s">
        <v>3084</v>
      </c>
      <c r="O96" s="89"/>
      <c r="P96" s="88"/>
      <c r="Q96" s="89"/>
      <c r="R96" s="88"/>
      <c r="S96" s="89"/>
      <c r="T96" s="88"/>
      <c r="U96" s="89"/>
      <c r="V96" s="88"/>
      <c r="W96" s="89"/>
      <c r="X96" s="88"/>
      <c r="Y96" s="89"/>
      <c r="Z96" s="88"/>
      <c r="AA96" s="89"/>
      <c r="AB96" s="97"/>
    </row>
    <row r="97" spans="1:28" s="85" customFormat="1" x14ac:dyDescent="0.45">
      <c r="A97" s="89"/>
      <c r="B97" s="88"/>
      <c r="C97" s="89"/>
      <c r="D97" s="88"/>
      <c r="E97" s="89"/>
      <c r="F97" s="88"/>
      <c r="G97" s="89"/>
      <c r="H97" s="88"/>
      <c r="I97" s="86" t="s">
        <v>2889</v>
      </c>
      <c r="J97" s="87" t="s">
        <v>2890</v>
      </c>
      <c r="K97" s="89"/>
      <c r="L97" s="88"/>
      <c r="M97" s="86"/>
      <c r="N97" s="87" t="s">
        <v>3086</v>
      </c>
      <c r="O97" s="89"/>
      <c r="P97" s="88"/>
      <c r="Q97" s="89"/>
      <c r="R97" s="88"/>
      <c r="S97" s="89"/>
      <c r="T97" s="88"/>
      <c r="U97" s="89"/>
      <c r="V97" s="88"/>
      <c r="W97" s="89"/>
      <c r="X97" s="88"/>
      <c r="Y97" s="89"/>
      <c r="Z97" s="88"/>
      <c r="AA97" s="89"/>
      <c r="AB97" s="97"/>
    </row>
    <row r="98" spans="1:28" s="85" customFormat="1" x14ac:dyDescent="0.45">
      <c r="A98" s="89"/>
      <c r="B98" s="88"/>
      <c r="C98" s="89"/>
      <c r="D98" s="88"/>
      <c r="E98" s="89"/>
      <c r="F98" s="88"/>
      <c r="G98" s="89"/>
      <c r="H98" s="88"/>
      <c r="I98" s="86"/>
      <c r="J98" s="87" t="s">
        <v>2901</v>
      </c>
      <c r="K98" s="89"/>
      <c r="L98" s="88"/>
      <c r="M98" s="86"/>
      <c r="N98" s="87" t="s">
        <v>3088</v>
      </c>
      <c r="O98" s="89"/>
      <c r="P98" s="88"/>
      <c r="Q98" s="89"/>
      <c r="R98" s="88"/>
      <c r="S98" s="89"/>
      <c r="T98" s="88"/>
      <c r="U98" s="89"/>
      <c r="V98" s="88"/>
      <c r="W98" s="89"/>
      <c r="X98" s="88"/>
      <c r="Y98" s="89"/>
      <c r="Z98" s="88"/>
      <c r="AA98" s="89"/>
      <c r="AB98" s="97"/>
    </row>
    <row r="99" spans="1:28" s="85" customFormat="1" x14ac:dyDescent="0.45">
      <c r="A99" s="89"/>
      <c r="B99" s="88"/>
      <c r="C99" s="89"/>
      <c r="D99" s="88"/>
      <c r="E99" s="89"/>
      <c r="F99" s="88"/>
      <c r="G99" s="89"/>
      <c r="H99" s="88"/>
      <c r="I99" s="86" t="s">
        <v>2715</v>
      </c>
      <c r="J99" s="87" t="s">
        <v>2716</v>
      </c>
      <c r="K99" s="89"/>
      <c r="L99" s="88"/>
      <c r="M99" s="86"/>
      <c r="N99" s="87" t="s">
        <v>3090</v>
      </c>
      <c r="O99" s="89"/>
      <c r="P99" s="88"/>
      <c r="Q99" s="89"/>
      <c r="R99" s="88"/>
      <c r="S99" s="89"/>
      <c r="T99" s="88"/>
      <c r="U99" s="89"/>
      <c r="V99" s="88"/>
      <c r="W99" s="89"/>
      <c r="X99" s="88"/>
      <c r="Y99" s="89"/>
      <c r="Z99" s="88"/>
      <c r="AA99" s="89"/>
      <c r="AB99" s="97"/>
    </row>
    <row r="100" spans="1:28" s="85" customFormat="1" x14ac:dyDescent="0.45">
      <c r="A100" s="89"/>
      <c r="B100" s="88"/>
      <c r="C100" s="89"/>
      <c r="D100" s="88"/>
      <c r="E100" s="89"/>
      <c r="F100" s="88"/>
      <c r="G100" s="89"/>
      <c r="H100" s="88"/>
      <c r="I100" s="86"/>
      <c r="J100" s="87" t="s">
        <v>2728</v>
      </c>
      <c r="K100" s="89"/>
      <c r="L100" s="88"/>
      <c r="M100" s="86"/>
      <c r="N100" s="88" t="s">
        <v>3092</v>
      </c>
      <c r="O100" s="89"/>
      <c r="P100" s="88"/>
      <c r="Q100" s="89"/>
      <c r="R100" s="88"/>
      <c r="S100" s="89"/>
      <c r="T100" s="88"/>
      <c r="U100" s="89"/>
      <c r="V100" s="88"/>
      <c r="W100" s="89"/>
      <c r="X100" s="88"/>
      <c r="Y100" s="89"/>
      <c r="Z100" s="88"/>
      <c r="AA100" s="89"/>
      <c r="AB100" s="97"/>
    </row>
    <row r="101" spans="1:28" s="85" customFormat="1" x14ac:dyDescent="0.45">
      <c r="A101" s="89"/>
      <c r="B101" s="88"/>
      <c r="C101" s="89"/>
      <c r="D101" s="88"/>
      <c r="E101" s="89"/>
      <c r="F101" s="88"/>
      <c r="G101" s="89"/>
      <c r="H101" s="88"/>
      <c r="I101" s="89"/>
      <c r="J101" s="88" t="s">
        <v>2742</v>
      </c>
      <c r="K101" s="89"/>
      <c r="L101" s="88"/>
      <c r="M101" s="86"/>
      <c r="N101" s="87" t="s">
        <v>3093</v>
      </c>
      <c r="O101" s="89"/>
      <c r="P101" s="88"/>
      <c r="Q101" s="89"/>
      <c r="R101" s="88"/>
      <c r="S101" s="89"/>
      <c r="T101" s="88"/>
      <c r="U101" s="89"/>
      <c r="V101" s="88"/>
      <c r="W101" s="89"/>
      <c r="X101" s="88"/>
      <c r="Y101" s="89"/>
      <c r="Z101" s="88"/>
      <c r="AA101" s="89"/>
      <c r="AB101" s="97"/>
    </row>
    <row r="102" spans="1:28" s="85" customFormat="1" x14ac:dyDescent="0.45">
      <c r="A102" s="89"/>
      <c r="B102" s="88"/>
      <c r="C102" s="89"/>
      <c r="D102" s="88"/>
      <c r="E102" s="89"/>
      <c r="F102" s="88"/>
      <c r="G102" s="89"/>
      <c r="H102" s="88"/>
      <c r="I102" s="89"/>
      <c r="J102" s="88" t="s">
        <v>2755</v>
      </c>
      <c r="K102" s="89"/>
      <c r="L102" s="88"/>
      <c r="M102" s="86"/>
      <c r="N102" s="87" t="s">
        <v>3094</v>
      </c>
      <c r="O102" s="89"/>
      <c r="P102" s="88"/>
      <c r="Q102" s="89"/>
      <c r="R102" s="88"/>
      <c r="S102" s="89"/>
      <c r="T102" s="88"/>
      <c r="U102" s="89"/>
      <c r="V102" s="88"/>
      <c r="W102" s="89"/>
      <c r="X102" s="88"/>
      <c r="Y102" s="89"/>
      <c r="Z102" s="88"/>
      <c r="AA102" s="89"/>
      <c r="AB102" s="97"/>
    </row>
    <row r="103" spans="1:28" s="85" customFormat="1" x14ac:dyDescent="0.45">
      <c r="A103" s="89"/>
      <c r="B103" s="88"/>
      <c r="C103" s="89"/>
      <c r="D103" s="88"/>
      <c r="E103" s="89"/>
      <c r="F103" s="88"/>
      <c r="G103" s="89"/>
      <c r="H103" s="88"/>
      <c r="I103" s="89"/>
      <c r="J103" s="88"/>
      <c r="K103" s="89"/>
      <c r="L103" s="88"/>
      <c r="M103" s="86"/>
      <c r="N103" s="87" t="s">
        <v>3485</v>
      </c>
      <c r="O103" s="89"/>
      <c r="P103" s="88"/>
      <c r="Q103" s="89"/>
      <c r="R103" s="88"/>
      <c r="S103" s="89"/>
      <c r="T103" s="88"/>
      <c r="U103" s="89"/>
      <c r="V103" s="88"/>
      <c r="W103" s="89"/>
      <c r="X103" s="88"/>
      <c r="Y103" s="89"/>
      <c r="Z103" s="88"/>
      <c r="AA103" s="89"/>
      <c r="AB103" s="97"/>
    </row>
    <row r="104" spans="1:28" s="85" customFormat="1" x14ac:dyDescent="0.45">
      <c r="A104" s="89"/>
      <c r="B104" s="88"/>
      <c r="C104" s="89"/>
      <c r="D104" s="88"/>
      <c r="E104" s="89"/>
      <c r="F104" s="88"/>
      <c r="G104" s="89"/>
      <c r="H104" s="88"/>
      <c r="I104" s="89"/>
      <c r="J104" s="88"/>
      <c r="K104" s="89"/>
      <c r="L104" s="88"/>
      <c r="M104" s="86"/>
      <c r="N104" s="87" t="s">
        <v>3095</v>
      </c>
      <c r="O104" s="89"/>
      <c r="P104" s="88"/>
      <c r="Q104" s="89"/>
      <c r="R104" s="88"/>
      <c r="S104" s="89"/>
      <c r="T104" s="88"/>
      <c r="U104" s="89"/>
      <c r="V104" s="88"/>
      <c r="W104" s="89"/>
      <c r="X104" s="88"/>
      <c r="Y104" s="89"/>
      <c r="Z104" s="88"/>
      <c r="AA104" s="89"/>
      <c r="AB104" s="97"/>
    </row>
    <row r="105" spans="1:28" s="85" customFormat="1" x14ac:dyDescent="0.45">
      <c r="A105" s="89"/>
      <c r="B105" s="88"/>
      <c r="C105" s="89"/>
      <c r="D105" s="88"/>
      <c r="E105" s="89"/>
      <c r="F105" s="88"/>
      <c r="G105" s="89"/>
      <c r="H105" s="88"/>
      <c r="I105" s="89"/>
      <c r="J105" s="88"/>
      <c r="K105" s="89"/>
      <c r="L105" s="88"/>
      <c r="M105" s="86"/>
      <c r="N105" s="87" t="s">
        <v>3096</v>
      </c>
      <c r="O105" s="89"/>
      <c r="P105" s="88"/>
      <c r="Q105" s="89"/>
      <c r="R105" s="88"/>
      <c r="S105" s="89"/>
      <c r="T105" s="88"/>
      <c r="U105" s="89"/>
      <c r="V105" s="88"/>
      <c r="W105" s="89"/>
      <c r="X105" s="88"/>
      <c r="Y105" s="89"/>
      <c r="Z105" s="88"/>
      <c r="AA105" s="89"/>
      <c r="AB105" s="97"/>
    </row>
    <row r="106" spans="1:28" s="85" customFormat="1" x14ac:dyDescent="0.45">
      <c r="A106" s="89"/>
      <c r="B106" s="88"/>
      <c r="C106" s="89"/>
      <c r="D106" s="88"/>
      <c r="E106" s="89"/>
      <c r="F106" s="88"/>
      <c r="G106" s="89"/>
      <c r="H106" s="88"/>
      <c r="I106" s="89"/>
      <c r="J106" s="88"/>
      <c r="K106" s="89"/>
      <c r="L106" s="88"/>
      <c r="M106" s="86"/>
      <c r="N106" s="87" t="s">
        <v>3097</v>
      </c>
      <c r="O106" s="89"/>
      <c r="P106" s="88"/>
      <c r="Q106" s="89"/>
      <c r="R106" s="88"/>
      <c r="S106" s="89"/>
      <c r="T106" s="88"/>
      <c r="U106" s="89"/>
      <c r="V106" s="88"/>
      <c r="W106" s="89"/>
      <c r="X106" s="88"/>
      <c r="Y106" s="89"/>
      <c r="Z106" s="88"/>
      <c r="AA106" s="89"/>
      <c r="AB106" s="97"/>
    </row>
    <row r="107" spans="1:28" s="85" customFormat="1" x14ac:dyDescent="0.45">
      <c r="A107" s="89"/>
      <c r="B107" s="88"/>
      <c r="C107" s="89"/>
      <c r="D107" s="88"/>
      <c r="E107" s="89"/>
      <c r="F107" s="88"/>
      <c r="G107" s="89"/>
      <c r="H107" s="88"/>
      <c r="I107" s="89"/>
      <c r="J107" s="88"/>
      <c r="K107" s="89"/>
      <c r="L107" s="88"/>
      <c r="M107" s="86" t="s">
        <v>3098</v>
      </c>
      <c r="N107" s="87"/>
      <c r="O107" s="89"/>
      <c r="P107" s="88"/>
      <c r="Q107" s="89"/>
      <c r="R107" s="88"/>
      <c r="S107" s="89"/>
      <c r="T107" s="88"/>
      <c r="U107" s="89"/>
      <c r="V107" s="88"/>
      <c r="W107" s="89"/>
      <c r="X107" s="88"/>
      <c r="Y107" s="89"/>
      <c r="Z107" s="88"/>
      <c r="AA107" s="89"/>
      <c r="AB107" s="97"/>
    </row>
    <row r="108" spans="1:28" s="85" customFormat="1" x14ac:dyDescent="0.45">
      <c r="A108" s="89"/>
      <c r="B108" s="88"/>
      <c r="C108" s="89"/>
      <c r="D108" s="88"/>
      <c r="E108" s="89"/>
      <c r="F108" s="88"/>
      <c r="G108" s="89"/>
      <c r="H108" s="88"/>
      <c r="I108" s="89"/>
      <c r="J108" s="88"/>
      <c r="K108" s="89"/>
      <c r="L108" s="88"/>
      <c r="M108" s="86" t="s">
        <v>3063</v>
      </c>
      <c r="N108" s="87" t="s">
        <v>3064</v>
      </c>
      <c r="O108" s="89"/>
      <c r="P108" s="88"/>
      <c r="Q108" s="89"/>
      <c r="R108" s="88"/>
      <c r="S108" s="89"/>
      <c r="T108" s="88"/>
      <c r="U108" s="89"/>
      <c r="V108" s="88"/>
      <c r="W108" s="89"/>
      <c r="X108" s="88"/>
      <c r="Y108" s="89"/>
      <c r="Z108" s="88"/>
      <c r="AA108" s="89"/>
      <c r="AB108" s="97"/>
    </row>
    <row r="109" spans="1:28" s="85" customFormat="1" x14ac:dyDescent="0.45">
      <c r="A109" s="89"/>
      <c r="B109" s="88"/>
      <c r="C109" s="89"/>
      <c r="D109" s="88"/>
      <c r="E109" s="89"/>
      <c r="F109" s="88"/>
      <c r="G109" s="89"/>
      <c r="H109" s="88"/>
      <c r="I109" s="89"/>
      <c r="J109" s="88"/>
      <c r="K109" s="89"/>
      <c r="L109" s="88"/>
      <c r="M109" s="86"/>
      <c r="N109" s="87" t="s">
        <v>3065</v>
      </c>
      <c r="O109" s="89"/>
      <c r="P109" s="88"/>
      <c r="Q109" s="89"/>
      <c r="R109" s="88"/>
      <c r="S109" s="89"/>
      <c r="T109" s="88"/>
      <c r="U109" s="89"/>
      <c r="V109" s="88"/>
      <c r="W109" s="89"/>
      <c r="X109" s="88"/>
      <c r="Y109" s="89"/>
      <c r="Z109" s="88"/>
      <c r="AA109" s="89"/>
      <c r="AB109" s="97"/>
    </row>
    <row r="110" spans="1:28" s="85" customFormat="1" x14ac:dyDescent="0.45">
      <c r="A110" s="89"/>
      <c r="B110" s="88"/>
      <c r="C110" s="89"/>
      <c r="D110" s="88"/>
      <c r="E110" s="89"/>
      <c r="F110" s="88"/>
      <c r="G110" s="89"/>
      <c r="H110" s="88"/>
      <c r="I110" s="89"/>
      <c r="J110" s="88"/>
      <c r="K110" s="89"/>
      <c r="L110" s="88"/>
      <c r="M110" s="86"/>
      <c r="N110" s="87" t="s">
        <v>3068</v>
      </c>
      <c r="O110" s="89"/>
      <c r="P110" s="88"/>
      <c r="Q110" s="89"/>
      <c r="R110" s="88"/>
      <c r="S110" s="89"/>
      <c r="T110" s="88"/>
      <c r="U110" s="89"/>
      <c r="V110" s="88"/>
      <c r="W110" s="89"/>
      <c r="X110" s="88"/>
      <c r="Y110" s="89"/>
      <c r="Z110" s="88"/>
      <c r="AA110" s="89"/>
      <c r="AB110" s="97"/>
    </row>
    <row r="111" spans="1:28" s="85" customFormat="1" x14ac:dyDescent="0.45">
      <c r="A111" s="89"/>
      <c r="B111" s="88"/>
      <c r="C111" s="89"/>
      <c r="D111" s="88"/>
      <c r="E111" s="89"/>
      <c r="F111" s="88"/>
      <c r="G111" s="89"/>
      <c r="H111" s="88"/>
      <c r="I111" s="89"/>
      <c r="J111" s="88"/>
      <c r="K111" s="89"/>
      <c r="L111" s="88"/>
      <c r="M111" s="86"/>
      <c r="N111" s="87" t="s">
        <v>3070</v>
      </c>
      <c r="O111" s="89"/>
      <c r="P111" s="88"/>
      <c r="Q111" s="89"/>
      <c r="R111" s="88"/>
      <c r="S111" s="89"/>
      <c r="T111" s="88"/>
      <c r="U111" s="89"/>
      <c r="V111" s="88"/>
      <c r="W111" s="89"/>
      <c r="X111" s="88"/>
      <c r="Y111" s="89"/>
      <c r="Z111" s="88"/>
      <c r="AA111" s="89"/>
      <c r="AB111" s="97"/>
    </row>
    <row r="112" spans="1:28" s="85" customFormat="1" x14ac:dyDescent="0.45">
      <c r="A112" s="89"/>
      <c r="B112" s="88"/>
      <c r="C112" s="89"/>
      <c r="D112" s="88"/>
      <c r="E112" s="89"/>
      <c r="F112" s="88"/>
      <c r="G112" s="89"/>
      <c r="H112" s="88"/>
      <c r="I112" s="89"/>
      <c r="J112" s="88"/>
      <c r="K112" s="89"/>
      <c r="L112" s="88"/>
      <c r="M112" s="86"/>
      <c r="N112" s="87" t="s">
        <v>3072</v>
      </c>
      <c r="O112" s="89"/>
      <c r="P112" s="88"/>
      <c r="Q112" s="89"/>
      <c r="R112" s="88"/>
      <c r="S112" s="89"/>
      <c r="T112" s="88"/>
      <c r="U112" s="89"/>
      <c r="V112" s="88"/>
      <c r="W112" s="89"/>
      <c r="X112" s="88"/>
      <c r="Y112" s="89"/>
      <c r="Z112" s="88"/>
      <c r="AA112" s="89"/>
      <c r="AB112" s="97"/>
    </row>
    <row r="113" spans="1:28" s="85" customFormat="1" x14ac:dyDescent="0.45">
      <c r="A113" s="89"/>
      <c r="B113" s="88"/>
      <c r="C113" s="89"/>
      <c r="D113" s="88"/>
      <c r="E113" s="89"/>
      <c r="F113" s="88"/>
      <c r="G113" s="89"/>
      <c r="H113" s="88"/>
      <c r="I113" s="89"/>
      <c r="J113" s="88"/>
      <c r="K113" s="89"/>
      <c r="L113" s="88"/>
      <c r="M113" s="86" t="s">
        <v>3036</v>
      </c>
      <c r="N113" s="87" t="s">
        <v>3037</v>
      </c>
      <c r="O113" s="89"/>
      <c r="P113" s="88"/>
      <c r="Q113" s="89"/>
      <c r="R113" s="88"/>
      <c r="S113" s="89"/>
      <c r="T113" s="88"/>
      <c r="U113" s="89"/>
      <c r="V113" s="88"/>
      <c r="W113" s="89"/>
      <c r="X113" s="88"/>
      <c r="Y113" s="89"/>
      <c r="Z113" s="88"/>
      <c r="AA113" s="89"/>
      <c r="AB113" s="97"/>
    </row>
    <row r="114" spans="1:28" s="85" customFormat="1" x14ac:dyDescent="0.45">
      <c r="A114" s="89"/>
      <c r="B114" s="88"/>
      <c r="C114" s="89"/>
      <c r="D114" s="88"/>
      <c r="E114" s="89"/>
      <c r="F114" s="88"/>
      <c r="G114" s="89"/>
      <c r="H114" s="88"/>
      <c r="I114" s="89"/>
      <c r="J114" s="88"/>
      <c r="K114" s="89"/>
      <c r="L114" s="88"/>
      <c r="M114" s="86"/>
      <c r="N114" s="87" t="s">
        <v>3039</v>
      </c>
      <c r="O114" s="89"/>
      <c r="P114" s="88"/>
      <c r="Q114" s="89"/>
      <c r="R114" s="88"/>
      <c r="S114" s="89"/>
      <c r="T114" s="88"/>
      <c r="U114" s="89"/>
      <c r="V114" s="88"/>
      <c r="W114" s="89"/>
      <c r="X114" s="88"/>
      <c r="Y114" s="89"/>
      <c r="Z114" s="88"/>
      <c r="AA114" s="89"/>
      <c r="AB114" s="97"/>
    </row>
    <row r="115" spans="1:28" s="85" customFormat="1" x14ac:dyDescent="0.45">
      <c r="A115" s="89"/>
      <c r="B115" s="88"/>
      <c r="C115" s="89"/>
      <c r="D115" s="88"/>
      <c r="E115" s="89"/>
      <c r="F115" s="88"/>
      <c r="G115" s="89"/>
      <c r="H115" s="88"/>
      <c r="I115" s="89"/>
      <c r="J115" s="88"/>
      <c r="K115" s="89"/>
      <c r="L115" s="88"/>
      <c r="M115" s="86"/>
      <c r="N115" s="87" t="s">
        <v>3041</v>
      </c>
      <c r="O115" s="89"/>
      <c r="P115" s="88"/>
      <c r="Q115" s="89"/>
      <c r="R115" s="88"/>
      <c r="S115" s="89"/>
      <c r="T115" s="88"/>
      <c r="U115" s="89"/>
      <c r="V115" s="88"/>
      <c r="W115" s="89"/>
      <c r="X115" s="88"/>
      <c r="Y115" s="89"/>
      <c r="Z115" s="88"/>
      <c r="AA115" s="89"/>
      <c r="AB115" s="97"/>
    </row>
    <row r="116" spans="1:28" s="85" customFormat="1" x14ac:dyDescent="0.45">
      <c r="A116" s="89"/>
      <c r="B116" s="88"/>
      <c r="C116" s="89"/>
      <c r="D116" s="88"/>
      <c r="E116" s="89"/>
      <c r="F116" s="88"/>
      <c r="G116" s="89"/>
      <c r="H116" s="88"/>
      <c r="I116" s="89"/>
      <c r="J116" s="88"/>
      <c r="K116" s="89"/>
      <c r="L116" s="88"/>
      <c r="M116" s="86"/>
      <c r="N116" s="87" t="s">
        <v>3043</v>
      </c>
      <c r="O116" s="89"/>
      <c r="P116" s="88"/>
      <c r="Q116" s="89"/>
      <c r="R116" s="88"/>
      <c r="S116" s="89"/>
      <c r="T116" s="88"/>
      <c r="U116" s="89"/>
      <c r="V116" s="88"/>
      <c r="W116" s="89"/>
      <c r="X116" s="88"/>
      <c r="Y116" s="89"/>
      <c r="Z116" s="88"/>
      <c r="AA116" s="89"/>
      <c r="AB116" s="97"/>
    </row>
    <row r="117" spans="1:28" s="85" customFormat="1" x14ac:dyDescent="0.45">
      <c r="A117" s="89"/>
      <c r="B117" s="88"/>
      <c r="C117" s="89"/>
      <c r="D117" s="88"/>
      <c r="E117" s="89"/>
      <c r="F117" s="88"/>
      <c r="G117" s="89"/>
      <c r="H117" s="88"/>
      <c r="I117" s="89"/>
      <c r="J117" s="88"/>
      <c r="K117" s="89"/>
      <c r="L117" s="88"/>
      <c r="M117" s="86"/>
      <c r="N117" s="87" t="s">
        <v>3045</v>
      </c>
      <c r="O117" s="89"/>
      <c r="P117" s="88"/>
      <c r="Q117" s="89"/>
      <c r="R117" s="88"/>
      <c r="S117" s="89"/>
      <c r="T117" s="88"/>
      <c r="U117" s="89"/>
      <c r="V117" s="88"/>
      <c r="W117" s="89"/>
      <c r="X117" s="88"/>
      <c r="Y117" s="89"/>
      <c r="Z117" s="88"/>
      <c r="AA117" s="89"/>
      <c r="AB117" s="97"/>
    </row>
    <row r="118" spans="1:28" s="85" customFormat="1" x14ac:dyDescent="0.45">
      <c r="A118" s="89"/>
      <c r="B118" s="88"/>
      <c r="C118" s="89"/>
      <c r="D118" s="88"/>
      <c r="E118" s="89"/>
      <c r="F118" s="88"/>
      <c r="G118" s="89"/>
      <c r="H118" s="88"/>
      <c r="I118" s="89"/>
      <c r="J118" s="88"/>
      <c r="K118" s="89"/>
      <c r="L118" s="88"/>
      <c r="M118" s="86"/>
      <c r="N118" s="88" t="s">
        <v>3047</v>
      </c>
      <c r="O118" s="89"/>
      <c r="P118" s="88"/>
      <c r="Q118" s="89"/>
      <c r="R118" s="88"/>
      <c r="S118" s="89"/>
      <c r="T118" s="88"/>
      <c r="U118" s="89"/>
      <c r="V118" s="88"/>
      <c r="W118" s="89"/>
      <c r="X118" s="88"/>
      <c r="Y118" s="89"/>
      <c r="Z118" s="88"/>
      <c r="AA118" s="89"/>
      <c r="AB118" s="97"/>
    </row>
    <row r="119" spans="1:28" s="85" customFormat="1" x14ac:dyDescent="0.45">
      <c r="A119" s="89"/>
      <c r="B119" s="88"/>
      <c r="C119" s="89"/>
      <c r="D119" s="88"/>
      <c r="E119" s="89"/>
      <c r="F119" s="88"/>
      <c r="G119" s="89"/>
      <c r="H119" s="88"/>
      <c r="I119" s="89"/>
      <c r="J119" s="88"/>
      <c r="K119" s="89"/>
      <c r="L119" s="88"/>
      <c r="M119" s="86"/>
      <c r="N119" s="88" t="s">
        <v>3049</v>
      </c>
      <c r="O119" s="89"/>
      <c r="P119" s="88"/>
      <c r="Q119" s="89"/>
      <c r="R119" s="88"/>
      <c r="S119" s="89"/>
      <c r="T119" s="88"/>
      <c r="U119" s="89"/>
      <c r="V119" s="88"/>
      <c r="W119" s="89"/>
      <c r="X119" s="88"/>
      <c r="Y119" s="89"/>
      <c r="Z119" s="88"/>
      <c r="AA119" s="89"/>
      <c r="AB119" s="97"/>
    </row>
    <row r="120" spans="1:28" s="85" customFormat="1" x14ac:dyDescent="0.45">
      <c r="A120" s="89"/>
      <c r="B120" s="88"/>
      <c r="C120" s="89"/>
      <c r="D120" s="88"/>
      <c r="E120" s="89"/>
      <c r="F120" s="88"/>
      <c r="G120" s="89"/>
      <c r="H120" s="88"/>
      <c r="I120" s="89"/>
      <c r="J120" s="88"/>
      <c r="K120" s="89"/>
      <c r="L120" s="88"/>
      <c r="M120" s="86"/>
      <c r="N120" s="88" t="s">
        <v>3051</v>
      </c>
      <c r="O120" s="89"/>
      <c r="P120" s="88"/>
      <c r="Q120" s="89"/>
      <c r="R120" s="88"/>
      <c r="S120" s="89"/>
      <c r="T120" s="88"/>
      <c r="U120" s="89"/>
      <c r="V120" s="88"/>
      <c r="W120" s="89"/>
      <c r="X120" s="88"/>
      <c r="Y120" s="89"/>
      <c r="Z120" s="88"/>
      <c r="AA120" s="89"/>
      <c r="AB120" s="97"/>
    </row>
    <row r="121" spans="1:28" s="85" customFormat="1" x14ac:dyDescent="0.45">
      <c r="A121" s="89"/>
      <c r="B121" s="88"/>
      <c r="C121" s="89"/>
      <c r="D121" s="88"/>
      <c r="E121" s="89"/>
      <c r="F121" s="88"/>
      <c r="G121" s="89"/>
      <c r="H121" s="88"/>
      <c r="I121" s="89"/>
      <c r="J121" s="88"/>
      <c r="K121" s="89"/>
      <c r="L121" s="88"/>
      <c r="M121" s="86"/>
      <c r="N121" s="87" t="s">
        <v>3054</v>
      </c>
      <c r="O121" s="89"/>
      <c r="P121" s="88"/>
      <c r="Q121" s="89"/>
      <c r="R121" s="88"/>
      <c r="S121" s="89"/>
      <c r="T121" s="88"/>
      <c r="U121" s="89"/>
      <c r="V121" s="88"/>
      <c r="W121" s="89"/>
      <c r="X121" s="88"/>
      <c r="Y121" s="89"/>
      <c r="Z121" s="88"/>
      <c r="AA121" s="89"/>
      <c r="AB121" s="97"/>
    </row>
    <row r="122" spans="1:28" s="85" customFormat="1" x14ac:dyDescent="0.45">
      <c r="A122" s="89"/>
      <c r="B122" s="88"/>
      <c r="C122" s="89"/>
      <c r="D122" s="88"/>
      <c r="E122" s="89"/>
      <c r="F122" s="88"/>
      <c r="G122" s="89"/>
      <c r="H122" s="88"/>
      <c r="I122" s="89"/>
      <c r="J122" s="88"/>
      <c r="K122" s="89"/>
      <c r="L122" s="88"/>
      <c r="M122" s="86"/>
      <c r="N122" s="87" t="s">
        <v>3056</v>
      </c>
      <c r="O122" s="89"/>
      <c r="P122" s="88"/>
      <c r="Q122" s="89"/>
      <c r="R122" s="88"/>
      <c r="S122" s="89"/>
      <c r="T122" s="88"/>
      <c r="U122" s="89"/>
      <c r="V122" s="88"/>
      <c r="W122" s="89"/>
      <c r="X122" s="88"/>
      <c r="Y122" s="89"/>
      <c r="Z122" s="88"/>
      <c r="AA122" s="89"/>
      <c r="AB122" s="97"/>
    </row>
    <row r="123" spans="1:28" s="85" customFormat="1" x14ac:dyDescent="0.45">
      <c r="A123" s="89"/>
      <c r="B123" s="88"/>
      <c r="C123" s="89"/>
      <c r="D123" s="88"/>
      <c r="E123" s="89"/>
      <c r="F123" s="88"/>
      <c r="G123" s="89"/>
      <c r="H123" s="88"/>
      <c r="I123" s="89"/>
      <c r="J123" s="88"/>
      <c r="K123" s="89"/>
      <c r="L123" s="88"/>
      <c r="M123" s="86"/>
      <c r="N123" s="87" t="s">
        <v>3058</v>
      </c>
      <c r="O123" s="89"/>
      <c r="P123" s="88"/>
      <c r="Q123" s="89"/>
      <c r="R123" s="88"/>
      <c r="S123" s="89"/>
      <c r="T123" s="88"/>
      <c r="U123" s="89"/>
      <c r="V123" s="88"/>
      <c r="W123" s="89"/>
      <c r="X123" s="88"/>
      <c r="Y123" s="89"/>
      <c r="Z123" s="88"/>
      <c r="AA123" s="89"/>
      <c r="AB123" s="97"/>
    </row>
    <row r="124" spans="1:28" s="85" customFormat="1" x14ac:dyDescent="0.45">
      <c r="A124" s="89"/>
      <c r="B124" s="88"/>
      <c r="C124" s="89"/>
      <c r="D124" s="88"/>
      <c r="E124" s="89"/>
      <c r="F124" s="88"/>
      <c r="G124" s="89"/>
      <c r="H124" s="88"/>
      <c r="I124" s="89"/>
      <c r="J124" s="88"/>
      <c r="K124" s="89"/>
      <c r="L124" s="88"/>
      <c r="M124" s="86"/>
      <c r="N124" s="87" t="s">
        <v>3060</v>
      </c>
      <c r="O124" s="89"/>
      <c r="P124" s="88"/>
      <c r="Q124" s="89"/>
      <c r="R124" s="88"/>
      <c r="S124" s="89"/>
      <c r="T124" s="88"/>
      <c r="U124" s="89"/>
      <c r="V124" s="88"/>
      <c r="W124" s="89"/>
      <c r="X124" s="88"/>
      <c r="Y124" s="89"/>
      <c r="Z124" s="88"/>
      <c r="AA124" s="89"/>
      <c r="AB124" s="97"/>
    </row>
    <row r="125" spans="1:28" s="85" customFormat="1" x14ac:dyDescent="0.45">
      <c r="A125" s="89"/>
      <c r="B125" s="88"/>
      <c r="C125" s="89"/>
      <c r="D125" s="88"/>
      <c r="E125" s="89"/>
      <c r="F125" s="88"/>
      <c r="G125" s="89"/>
      <c r="H125" s="88"/>
      <c r="I125" s="89"/>
      <c r="J125" s="88"/>
      <c r="K125" s="89"/>
      <c r="L125" s="88"/>
      <c r="M125" s="86" t="s">
        <v>3099</v>
      </c>
      <c r="N125" s="87"/>
      <c r="O125" s="89"/>
      <c r="P125" s="88"/>
      <c r="Q125" s="89"/>
      <c r="R125" s="88"/>
      <c r="S125" s="89"/>
      <c r="T125" s="88"/>
      <c r="U125" s="89"/>
      <c r="V125" s="88"/>
      <c r="W125" s="89"/>
      <c r="X125" s="88"/>
      <c r="Y125" s="89"/>
      <c r="Z125" s="88"/>
      <c r="AA125" s="89"/>
      <c r="AB125" s="97"/>
    </row>
    <row r="126" spans="1:28" s="85" customFormat="1" x14ac:dyDescent="0.45">
      <c r="A126" s="89"/>
      <c r="B126" s="88"/>
      <c r="C126" s="89"/>
      <c r="D126" s="88"/>
      <c r="E126" s="89"/>
      <c r="F126" s="88"/>
      <c r="G126" s="89"/>
      <c r="H126" s="88"/>
      <c r="I126" s="89"/>
      <c r="J126" s="88"/>
      <c r="K126" s="89"/>
      <c r="L126" s="88"/>
      <c r="M126" s="86" t="s">
        <v>3100</v>
      </c>
      <c r="N126" s="87"/>
      <c r="O126" s="89"/>
      <c r="P126" s="88"/>
      <c r="Q126" s="89"/>
      <c r="R126" s="88"/>
      <c r="S126" s="89"/>
      <c r="T126" s="88"/>
      <c r="U126" s="89"/>
      <c r="V126" s="88"/>
      <c r="W126" s="89"/>
      <c r="X126" s="88"/>
      <c r="Y126" s="89"/>
      <c r="Z126" s="88"/>
      <c r="AA126" s="89"/>
      <c r="AB126" s="97"/>
    </row>
    <row r="127" spans="1:28" s="85" customFormat="1" x14ac:dyDescent="0.45">
      <c r="A127" s="89"/>
      <c r="B127" s="88"/>
      <c r="C127" s="89"/>
      <c r="D127" s="88"/>
      <c r="E127" s="89"/>
      <c r="F127" s="88"/>
      <c r="G127" s="89"/>
      <c r="H127" s="88"/>
      <c r="I127" s="89"/>
      <c r="J127" s="88"/>
      <c r="K127" s="89"/>
      <c r="L127" s="88"/>
      <c r="M127" s="86" t="s">
        <v>3101</v>
      </c>
      <c r="N127" s="87"/>
      <c r="O127" s="89"/>
      <c r="P127" s="88"/>
      <c r="Q127" s="89"/>
      <c r="R127" s="88"/>
      <c r="S127" s="89"/>
      <c r="T127" s="88"/>
      <c r="U127" s="89"/>
      <c r="V127" s="88"/>
      <c r="W127" s="89"/>
      <c r="X127" s="88"/>
      <c r="Y127" s="89"/>
      <c r="Z127" s="88"/>
      <c r="AA127" s="89"/>
      <c r="AB127" s="97"/>
    </row>
    <row r="128" spans="1:28" s="85" customFormat="1" x14ac:dyDescent="0.45">
      <c r="A128" s="89"/>
      <c r="B128" s="88"/>
      <c r="C128" s="89"/>
      <c r="D128" s="88"/>
      <c r="E128" s="89"/>
      <c r="F128" s="88"/>
      <c r="G128" s="89"/>
      <c r="H128" s="88"/>
      <c r="I128" s="89"/>
      <c r="J128" s="88"/>
      <c r="K128" s="89"/>
      <c r="L128" s="88"/>
      <c r="M128" s="86" t="s">
        <v>3102</v>
      </c>
      <c r="N128" s="87" t="s">
        <v>3103</v>
      </c>
      <c r="O128" s="89"/>
      <c r="P128" s="88"/>
      <c r="Q128" s="89"/>
      <c r="R128" s="88"/>
      <c r="S128" s="89"/>
      <c r="T128" s="88"/>
      <c r="U128" s="89"/>
      <c r="V128" s="88"/>
      <c r="W128" s="89"/>
      <c r="X128" s="88"/>
      <c r="Y128" s="89"/>
      <c r="Z128" s="88"/>
      <c r="AA128" s="89"/>
      <c r="AB128" s="97"/>
    </row>
    <row r="129" spans="1:28" s="85" customFormat="1" x14ac:dyDescent="0.45">
      <c r="A129" s="89"/>
      <c r="B129" s="88"/>
      <c r="C129" s="89"/>
      <c r="D129" s="88"/>
      <c r="E129" s="89"/>
      <c r="F129" s="88"/>
      <c r="G129" s="89"/>
      <c r="H129" s="88"/>
      <c r="I129" s="89"/>
      <c r="J129" s="88"/>
      <c r="K129" s="89"/>
      <c r="L129" s="88"/>
      <c r="M129" s="86"/>
      <c r="N129" s="87" t="s">
        <v>3104</v>
      </c>
      <c r="O129" s="89"/>
      <c r="P129" s="88"/>
      <c r="Q129" s="89"/>
      <c r="R129" s="88"/>
      <c r="S129" s="89"/>
      <c r="T129" s="88"/>
      <c r="U129" s="89"/>
      <c r="V129" s="88"/>
      <c r="W129" s="89"/>
      <c r="X129" s="88"/>
      <c r="Y129" s="89"/>
      <c r="Z129" s="88"/>
      <c r="AA129" s="89"/>
      <c r="AB129" s="97"/>
    </row>
    <row r="130" spans="1:28" s="85" customFormat="1" x14ac:dyDescent="0.45">
      <c r="A130" s="89"/>
      <c r="B130" s="88"/>
      <c r="C130" s="89"/>
      <c r="D130" s="88"/>
      <c r="E130" s="89"/>
      <c r="F130" s="88"/>
      <c r="G130" s="89"/>
      <c r="H130" s="88"/>
      <c r="I130" s="89"/>
      <c r="J130" s="88"/>
      <c r="K130" s="89"/>
      <c r="L130" s="88"/>
      <c r="M130" s="86"/>
      <c r="N130" s="87" t="s">
        <v>3105</v>
      </c>
      <c r="O130" s="89"/>
      <c r="P130" s="88"/>
      <c r="Q130" s="89"/>
      <c r="R130" s="88"/>
      <c r="S130" s="89"/>
      <c r="T130" s="88"/>
      <c r="U130" s="89"/>
      <c r="V130" s="88"/>
      <c r="W130" s="89"/>
      <c r="X130" s="88"/>
      <c r="Y130" s="89"/>
      <c r="Z130" s="88"/>
      <c r="AA130" s="89"/>
      <c r="AB130" s="97"/>
    </row>
    <row r="131" spans="1:28" s="85" customFormat="1" x14ac:dyDescent="0.45">
      <c r="A131" s="89"/>
      <c r="B131" s="88"/>
      <c r="C131" s="89"/>
      <c r="D131" s="88"/>
      <c r="E131" s="89"/>
      <c r="F131" s="88"/>
      <c r="G131" s="89"/>
      <c r="H131" s="88"/>
      <c r="I131" s="89"/>
      <c r="J131" s="88"/>
      <c r="K131" s="89"/>
      <c r="L131" s="88"/>
      <c r="M131" s="86"/>
      <c r="N131" s="87" t="s">
        <v>3106</v>
      </c>
      <c r="O131" s="89"/>
      <c r="P131" s="88"/>
      <c r="Q131" s="89"/>
      <c r="R131" s="88"/>
      <c r="S131" s="89"/>
      <c r="T131" s="88"/>
      <c r="U131" s="89"/>
      <c r="V131" s="88"/>
      <c r="W131" s="89"/>
      <c r="X131" s="88"/>
      <c r="Y131" s="89"/>
      <c r="Z131" s="88"/>
      <c r="AA131" s="89"/>
      <c r="AB131" s="97"/>
    </row>
    <row r="132" spans="1:28" s="85" customFormat="1" x14ac:dyDescent="0.45">
      <c r="A132" s="89"/>
      <c r="B132" s="88"/>
      <c r="C132" s="89"/>
      <c r="D132" s="88"/>
      <c r="E132" s="89"/>
      <c r="F132" s="88"/>
      <c r="G132" s="89"/>
      <c r="H132" s="88"/>
      <c r="I132" s="89"/>
      <c r="J132" s="88"/>
      <c r="K132" s="89"/>
      <c r="L132" s="88"/>
      <c r="M132" s="86"/>
      <c r="N132" s="87" t="s">
        <v>3107</v>
      </c>
      <c r="O132" s="89"/>
      <c r="P132" s="88"/>
      <c r="Q132" s="89"/>
      <c r="R132" s="88"/>
      <c r="S132" s="89"/>
      <c r="T132" s="88"/>
      <c r="U132" s="89"/>
      <c r="V132" s="88"/>
      <c r="W132" s="89"/>
      <c r="X132" s="88"/>
      <c r="Y132" s="89"/>
      <c r="Z132" s="88"/>
      <c r="AA132" s="89"/>
      <c r="AB132" s="97"/>
    </row>
    <row r="133" spans="1:28" s="85" customFormat="1" x14ac:dyDescent="0.45">
      <c r="A133" s="89"/>
      <c r="B133" s="88"/>
      <c r="C133" s="89"/>
      <c r="D133" s="88"/>
      <c r="E133" s="89"/>
      <c r="F133" s="88"/>
      <c r="G133" s="89"/>
      <c r="H133" s="88"/>
      <c r="I133" s="89"/>
      <c r="J133" s="88"/>
      <c r="K133" s="89"/>
      <c r="L133" s="88"/>
      <c r="M133" s="86"/>
      <c r="N133" s="87" t="s">
        <v>3108</v>
      </c>
      <c r="O133" s="89"/>
      <c r="P133" s="88"/>
      <c r="Q133" s="89"/>
      <c r="R133" s="88"/>
      <c r="S133" s="89"/>
      <c r="T133" s="88"/>
      <c r="U133" s="89"/>
      <c r="V133" s="88"/>
      <c r="W133" s="89"/>
      <c r="X133" s="88"/>
      <c r="Y133" s="89"/>
      <c r="Z133" s="88"/>
      <c r="AA133" s="89"/>
      <c r="AB133" s="97"/>
    </row>
    <row r="134" spans="1:28" s="85" customFormat="1" x14ac:dyDescent="0.45">
      <c r="A134" s="89"/>
      <c r="B134" s="88"/>
      <c r="C134" s="89"/>
      <c r="D134" s="88"/>
      <c r="E134" s="89"/>
      <c r="F134" s="88"/>
      <c r="G134" s="89"/>
      <c r="H134" s="88"/>
      <c r="I134" s="89"/>
      <c r="J134" s="88"/>
      <c r="K134" s="89"/>
      <c r="L134" s="88"/>
      <c r="M134" s="86" t="s">
        <v>3109</v>
      </c>
      <c r="N134" s="87" t="s">
        <v>3110</v>
      </c>
      <c r="O134" s="89"/>
      <c r="P134" s="88"/>
      <c r="Q134" s="89"/>
      <c r="R134" s="88"/>
      <c r="S134" s="89"/>
      <c r="T134" s="88"/>
      <c r="U134" s="89"/>
      <c r="V134" s="88"/>
      <c r="W134" s="89"/>
      <c r="X134" s="88"/>
      <c r="Y134" s="89"/>
      <c r="Z134" s="88"/>
      <c r="AA134" s="89"/>
      <c r="AB134" s="97"/>
    </row>
    <row r="135" spans="1:28" s="85" customFormat="1" x14ac:dyDescent="0.45">
      <c r="A135" s="89"/>
      <c r="B135" s="88"/>
      <c r="C135" s="89"/>
      <c r="D135" s="88"/>
      <c r="E135" s="89"/>
      <c r="F135" s="88"/>
      <c r="G135" s="89"/>
      <c r="H135" s="88"/>
      <c r="I135" s="89"/>
      <c r="J135" s="88"/>
      <c r="K135" s="89"/>
      <c r="L135" s="88"/>
      <c r="M135" s="86"/>
      <c r="N135" s="87" t="s">
        <v>3111</v>
      </c>
      <c r="O135" s="89"/>
      <c r="P135" s="88"/>
      <c r="Q135" s="89"/>
      <c r="R135" s="88"/>
      <c r="S135" s="89"/>
      <c r="T135" s="88"/>
      <c r="U135" s="89"/>
      <c r="V135" s="88"/>
      <c r="W135" s="89"/>
      <c r="X135" s="88"/>
      <c r="Y135" s="89"/>
      <c r="Z135" s="88"/>
      <c r="AA135" s="89"/>
      <c r="AB135" s="97"/>
    </row>
    <row r="136" spans="1:28" s="85" customFormat="1" x14ac:dyDescent="0.45">
      <c r="A136" s="89"/>
      <c r="B136" s="88"/>
      <c r="C136" s="89"/>
      <c r="D136" s="88"/>
      <c r="E136" s="89"/>
      <c r="F136" s="88"/>
      <c r="G136" s="89"/>
      <c r="H136" s="88"/>
      <c r="I136" s="89"/>
      <c r="J136" s="88"/>
      <c r="K136" s="89"/>
      <c r="L136" s="88"/>
      <c r="M136" s="86"/>
      <c r="N136" s="87" t="s">
        <v>3112</v>
      </c>
      <c r="O136" s="89"/>
      <c r="P136" s="88"/>
      <c r="Q136" s="89"/>
      <c r="R136" s="88"/>
      <c r="S136" s="89"/>
      <c r="T136" s="88"/>
      <c r="U136" s="89"/>
      <c r="V136" s="88"/>
      <c r="W136" s="89"/>
      <c r="X136" s="88"/>
      <c r="Y136" s="89"/>
      <c r="Z136" s="88"/>
      <c r="AA136" s="89"/>
      <c r="AB136" s="97"/>
    </row>
    <row r="137" spans="1:28" s="85" customFormat="1" x14ac:dyDescent="0.45">
      <c r="A137" s="89"/>
      <c r="B137" s="88"/>
      <c r="C137" s="89"/>
      <c r="D137" s="88"/>
      <c r="E137" s="89"/>
      <c r="F137" s="88"/>
      <c r="G137" s="89"/>
      <c r="H137" s="88"/>
      <c r="I137" s="89"/>
      <c r="J137" s="88"/>
      <c r="K137" s="89"/>
      <c r="L137" s="88"/>
      <c r="M137" s="86"/>
      <c r="N137" s="87" t="s">
        <v>3113</v>
      </c>
      <c r="O137" s="89"/>
      <c r="P137" s="88"/>
      <c r="Q137" s="89"/>
      <c r="R137" s="88"/>
      <c r="S137" s="89"/>
      <c r="T137" s="88"/>
      <c r="U137" s="89"/>
      <c r="V137" s="88"/>
      <c r="W137" s="89"/>
      <c r="X137" s="88"/>
      <c r="Y137" s="89"/>
      <c r="Z137" s="88"/>
      <c r="AA137" s="89"/>
      <c r="AB137" s="97"/>
    </row>
    <row r="138" spans="1:28" s="85" customFormat="1" x14ac:dyDescent="0.45">
      <c r="A138" s="89"/>
      <c r="B138" s="88"/>
      <c r="C138" s="89"/>
      <c r="D138" s="88"/>
      <c r="E138" s="89"/>
      <c r="F138" s="88"/>
      <c r="G138" s="89"/>
      <c r="H138" s="88"/>
      <c r="I138" s="89"/>
      <c r="J138" s="88"/>
      <c r="K138" s="89"/>
      <c r="L138" s="88"/>
      <c r="M138" s="86"/>
      <c r="N138" s="87" t="s">
        <v>3114</v>
      </c>
      <c r="O138" s="89"/>
      <c r="P138" s="88"/>
      <c r="Q138" s="89"/>
      <c r="R138" s="88"/>
      <c r="S138" s="89"/>
      <c r="T138" s="88"/>
      <c r="U138" s="89"/>
      <c r="V138" s="88"/>
      <c r="W138" s="89"/>
      <c r="X138" s="88"/>
      <c r="Y138" s="89"/>
      <c r="Z138" s="88"/>
      <c r="AA138" s="89"/>
      <c r="AB138" s="97"/>
    </row>
    <row r="139" spans="1:28" s="85" customFormat="1" x14ac:dyDescent="0.45">
      <c r="A139" s="89"/>
      <c r="B139" s="88"/>
      <c r="C139" s="89"/>
      <c r="D139" s="88"/>
      <c r="E139" s="89"/>
      <c r="F139" s="88"/>
      <c r="G139" s="89"/>
      <c r="H139" s="88"/>
      <c r="I139" s="89"/>
      <c r="J139" s="88"/>
      <c r="K139" s="89"/>
      <c r="L139" s="88"/>
      <c r="M139" s="86"/>
      <c r="N139" s="87" t="s">
        <v>3115</v>
      </c>
      <c r="O139" s="89"/>
      <c r="P139" s="88"/>
      <c r="Q139" s="89"/>
      <c r="R139" s="88"/>
      <c r="S139" s="89"/>
      <c r="T139" s="88"/>
      <c r="U139" s="89"/>
      <c r="V139" s="88"/>
      <c r="W139" s="89"/>
      <c r="X139" s="88"/>
      <c r="Y139" s="89"/>
      <c r="Z139" s="88"/>
      <c r="AA139" s="89"/>
      <c r="AB139" s="97"/>
    </row>
    <row r="140" spans="1:28" s="85" customFormat="1" x14ac:dyDescent="0.45">
      <c r="A140" s="89"/>
      <c r="B140" s="88"/>
      <c r="C140" s="89"/>
      <c r="D140" s="88"/>
      <c r="E140" s="89"/>
      <c r="F140" s="88"/>
      <c r="G140" s="89"/>
      <c r="H140" s="88"/>
      <c r="I140" s="89"/>
      <c r="J140" s="88"/>
      <c r="K140" s="89"/>
      <c r="L140" s="88"/>
      <c r="M140" s="86"/>
      <c r="N140" s="87" t="s">
        <v>3116</v>
      </c>
      <c r="O140" s="89"/>
      <c r="P140" s="88"/>
      <c r="Q140" s="89"/>
      <c r="R140" s="88"/>
      <c r="S140" s="89"/>
      <c r="T140" s="88"/>
      <c r="U140" s="89"/>
      <c r="V140" s="88"/>
      <c r="W140" s="89"/>
      <c r="X140" s="88"/>
      <c r="Y140" s="89"/>
      <c r="Z140" s="88"/>
      <c r="AA140" s="89"/>
      <c r="AB140" s="97"/>
    </row>
    <row r="141" spans="1:28" s="85" customFormat="1" x14ac:dyDescent="0.45">
      <c r="A141" s="89"/>
      <c r="B141" s="88"/>
      <c r="C141" s="89"/>
      <c r="D141" s="88"/>
      <c r="E141" s="89"/>
      <c r="F141" s="88"/>
      <c r="G141" s="89"/>
      <c r="H141" s="88"/>
      <c r="I141" s="89"/>
      <c r="J141" s="88"/>
      <c r="K141" s="89"/>
      <c r="L141" s="88"/>
      <c r="M141" s="86"/>
      <c r="N141" s="88" t="s">
        <v>3117</v>
      </c>
      <c r="O141" s="89"/>
      <c r="P141" s="88"/>
      <c r="Q141" s="89"/>
      <c r="R141" s="88"/>
      <c r="S141" s="89"/>
      <c r="T141" s="88"/>
      <c r="U141" s="89"/>
      <c r="V141" s="88"/>
      <c r="W141" s="89"/>
      <c r="X141" s="88"/>
      <c r="Y141" s="89"/>
      <c r="Z141" s="88"/>
      <c r="AA141" s="89"/>
      <c r="AB141" s="97"/>
    </row>
    <row r="142" spans="1:28" s="85" customFormat="1" x14ac:dyDescent="0.45">
      <c r="A142" s="89"/>
      <c r="B142" s="88"/>
      <c r="C142" s="89"/>
      <c r="D142" s="88"/>
      <c r="E142" s="89"/>
      <c r="F142" s="88"/>
      <c r="G142" s="89"/>
      <c r="H142" s="88"/>
      <c r="I142" s="89"/>
      <c r="J142" s="88"/>
      <c r="K142" s="89"/>
      <c r="L142" s="88"/>
      <c r="M142" s="86"/>
      <c r="N142" s="87" t="s">
        <v>3118</v>
      </c>
      <c r="O142" s="89"/>
      <c r="P142" s="88"/>
      <c r="Q142" s="89"/>
      <c r="R142" s="88"/>
      <c r="S142" s="89"/>
      <c r="T142" s="88"/>
      <c r="U142" s="89"/>
      <c r="V142" s="88"/>
      <c r="W142" s="89"/>
      <c r="X142" s="88"/>
      <c r="Y142" s="89"/>
      <c r="Z142" s="88"/>
      <c r="AA142" s="89"/>
      <c r="AB142" s="97"/>
    </row>
    <row r="143" spans="1:28" s="85" customFormat="1" x14ac:dyDescent="0.45">
      <c r="A143" s="89"/>
      <c r="B143" s="88"/>
      <c r="C143" s="89"/>
      <c r="D143" s="88"/>
      <c r="E143" s="89"/>
      <c r="F143" s="88"/>
      <c r="G143" s="89"/>
      <c r="H143" s="88"/>
      <c r="I143" s="89"/>
      <c r="J143" s="88"/>
      <c r="K143" s="89"/>
      <c r="L143" s="88"/>
      <c r="M143" s="86"/>
      <c r="N143" s="87" t="s">
        <v>3119</v>
      </c>
      <c r="O143" s="89"/>
      <c r="P143" s="88"/>
      <c r="Q143" s="89"/>
      <c r="R143" s="88"/>
      <c r="S143" s="89"/>
      <c r="T143" s="88"/>
      <c r="U143" s="89"/>
      <c r="V143" s="88"/>
      <c r="W143" s="89"/>
      <c r="X143" s="88"/>
      <c r="Y143" s="89"/>
      <c r="Z143" s="88"/>
      <c r="AA143" s="89"/>
      <c r="AB143" s="97"/>
    </row>
    <row r="144" spans="1:28" s="85" customFormat="1" x14ac:dyDescent="0.45">
      <c r="A144" s="89"/>
      <c r="B144" s="88"/>
      <c r="C144" s="89"/>
      <c r="D144" s="88"/>
      <c r="E144" s="89"/>
      <c r="F144" s="88"/>
      <c r="G144" s="89"/>
      <c r="H144" s="88"/>
      <c r="I144" s="89"/>
      <c r="J144" s="88"/>
      <c r="K144" s="89"/>
      <c r="L144" s="88"/>
      <c r="M144" s="86"/>
      <c r="N144" s="87" t="s">
        <v>3120</v>
      </c>
      <c r="O144" s="89"/>
      <c r="P144" s="88"/>
      <c r="Q144" s="89"/>
      <c r="R144" s="88"/>
      <c r="S144" s="89"/>
      <c r="T144" s="88"/>
      <c r="U144" s="89"/>
      <c r="V144" s="88"/>
      <c r="W144" s="89"/>
      <c r="X144" s="88"/>
      <c r="Y144" s="89"/>
      <c r="Z144" s="88"/>
      <c r="AA144" s="89"/>
      <c r="AB144" s="97"/>
    </row>
    <row r="145" spans="1:28" s="85" customFormat="1" x14ac:dyDescent="0.45">
      <c r="A145" s="89"/>
      <c r="B145" s="88"/>
      <c r="C145" s="89"/>
      <c r="D145" s="88"/>
      <c r="E145" s="89"/>
      <c r="F145" s="88"/>
      <c r="G145" s="89"/>
      <c r="H145" s="88"/>
      <c r="I145" s="89"/>
      <c r="J145" s="88"/>
      <c r="K145" s="89"/>
      <c r="L145" s="88"/>
      <c r="M145" s="86"/>
      <c r="N145" s="88" t="s">
        <v>3121</v>
      </c>
      <c r="O145" s="89"/>
      <c r="P145" s="88"/>
      <c r="Q145" s="89"/>
      <c r="R145" s="88"/>
      <c r="S145" s="89"/>
      <c r="T145" s="88"/>
      <c r="U145" s="89"/>
      <c r="V145" s="88"/>
      <c r="W145" s="89"/>
      <c r="X145" s="88"/>
      <c r="Y145" s="89"/>
      <c r="Z145" s="88"/>
      <c r="AA145" s="89"/>
      <c r="AB145" s="97"/>
    </row>
    <row r="146" spans="1:28" s="85" customFormat="1" x14ac:dyDescent="0.45">
      <c r="A146" s="89"/>
      <c r="B146" s="88"/>
      <c r="C146" s="89"/>
      <c r="D146" s="88"/>
      <c r="E146" s="89"/>
      <c r="F146" s="88"/>
      <c r="G146" s="89"/>
      <c r="H146" s="88"/>
      <c r="I146" s="89"/>
      <c r="J146" s="88"/>
      <c r="K146" s="89"/>
      <c r="L146" s="88"/>
      <c r="M146" s="86"/>
      <c r="N146" s="87" t="s">
        <v>3122</v>
      </c>
      <c r="O146" s="89"/>
      <c r="P146" s="88"/>
      <c r="Q146" s="89"/>
      <c r="R146" s="88"/>
      <c r="S146" s="89"/>
      <c r="T146" s="88"/>
      <c r="U146" s="89"/>
      <c r="V146" s="88"/>
      <c r="W146" s="89"/>
      <c r="X146" s="88"/>
      <c r="Y146" s="89"/>
      <c r="Z146" s="88"/>
      <c r="AA146" s="89"/>
      <c r="AB146" s="97"/>
    </row>
    <row r="147" spans="1:28" s="85" customFormat="1" x14ac:dyDescent="0.45">
      <c r="A147" s="89"/>
      <c r="B147" s="88"/>
      <c r="C147" s="89"/>
      <c r="D147" s="88"/>
      <c r="E147" s="89"/>
      <c r="F147" s="88"/>
      <c r="G147" s="89"/>
      <c r="H147" s="88"/>
      <c r="I147" s="89"/>
      <c r="J147" s="88"/>
      <c r="K147" s="89"/>
      <c r="L147" s="88"/>
      <c r="M147" s="86" t="s">
        <v>3123</v>
      </c>
      <c r="N147" s="87" t="s">
        <v>3124</v>
      </c>
      <c r="O147" s="89"/>
      <c r="P147" s="88"/>
      <c r="Q147" s="89"/>
      <c r="R147" s="88"/>
      <c r="S147" s="89"/>
      <c r="T147" s="88"/>
      <c r="U147" s="89"/>
      <c r="V147" s="88"/>
      <c r="W147" s="89"/>
      <c r="X147" s="88"/>
      <c r="Y147" s="89"/>
      <c r="Z147" s="88"/>
      <c r="AA147" s="89"/>
      <c r="AB147" s="97"/>
    </row>
    <row r="148" spans="1:28" s="85" customFormat="1" x14ac:dyDescent="0.45">
      <c r="A148" s="89"/>
      <c r="B148" s="88"/>
      <c r="C148" s="89"/>
      <c r="D148" s="88"/>
      <c r="E148" s="89"/>
      <c r="F148" s="88"/>
      <c r="G148" s="89"/>
      <c r="H148" s="88"/>
      <c r="I148" s="89"/>
      <c r="J148" s="88"/>
      <c r="K148" s="89"/>
      <c r="L148" s="88"/>
      <c r="M148" s="86" t="s">
        <v>3125</v>
      </c>
      <c r="N148" s="87"/>
      <c r="O148" s="89"/>
      <c r="P148" s="88"/>
      <c r="Q148" s="89"/>
      <c r="R148" s="88"/>
      <c r="S148" s="89"/>
      <c r="T148" s="88"/>
      <c r="U148" s="89"/>
      <c r="V148" s="88"/>
      <c r="W148" s="89"/>
      <c r="X148" s="88"/>
      <c r="Y148" s="89"/>
      <c r="Z148" s="88"/>
      <c r="AA148" s="89"/>
      <c r="AB148" s="97"/>
    </row>
    <row r="149" spans="1:28" s="85" customFormat="1" x14ac:dyDescent="0.45">
      <c r="A149" s="89"/>
      <c r="B149" s="88"/>
      <c r="C149" s="89"/>
      <c r="D149" s="88"/>
      <c r="E149" s="89"/>
      <c r="F149" s="88"/>
      <c r="G149" s="89"/>
      <c r="H149" s="88"/>
      <c r="I149" s="89"/>
      <c r="J149" s="88"/>
      <c r="K149" s="89"/>
      <c r="L149" s="88"/>
      <c r="M149" s="86" t="s">
        <v>2889</v>
      </c>
      <c r="N149" s="87" t="s">
        <v>2890</v>
      </c>
      <c r="O149" s="89"/>
      <c r="P149" s="88"/>
      <c r="Q149" s="89"/>
      <c r="R149" s="88"/>
      <c r="S149" s="89"/>
      <c r="T149" s="88"/>
      <c r="U149" s="89"/>
      <c r="V149" s="88"/>
      <c r="W149" s="89"/>
      <c r="X149" s="88"/>
      <c r="Y149" s="89"/>
      <c r="Z149" s="88"/>
      <c r="AA149" s="89"/>
      <c r="AB149" s="97"/>
    </row>
    <row r="150" spans="1:28" s="85" customFormat="1" x14ac:dyDescent="0.45">
      <c r="A150" s="89"/>
      <c r="B150" s="88"/>
      <c r="C150" s="89"/>
      <c r="D150" s="88"/>
      <c r="E150" s="89"/>
      <c r="F150" s="88"/>
      <c r="G150" s="89"/>
      <c r="H150" s="88"/>
      <c r="I150" s="89"/>
      <c r="J150" s="88"/>
      <c r="K150" s="89"/>
      <c r="L150" s="88"/>
      <c r="M150" s="86"/>
      <c r="N150" s="87" t="s">
        <v>2901</v>
      </c>
      <c r="O150" s="89"/>
      <c r="P150" s="88"/>
      <c r="Q150" s="89"/>
      <c r="R150" s="88"/>
      <c r="S150" s="89"/>
      <c r="T150" s="88"/>
      <c r="U150" s="89"/>
      <c r="V150" s="88"/>
      <c r="W150" s="89"/>
      <c r="X150" s="88"/>
      <c r="Y150" s="89"/>
      <c r="Z150" s="88"/>
      <c r="AA150" s="89"/>
      <c r="AB150" s="97"/>
    </row>
    <row r="151" spans="1:28" s="85" customFormat="1" x14ac:dyDescent="0.45">
      <c r="A151" s="89"/>
      <c r="B151" s="88"/>
      <c r="C151" s="89"/>
      <c r="D151" s="88"/>
      <c r="E151" s="89"/>
      <c r="F151" s="88"/>
      <c r="G151" s="89"/>
      <c r="H151" s="88"/>
      <c r="I151" s="89"/>
      <c r="J151" s="88"/>
      <c r="K151" s="89"/>
      <c r="L151" s="88"/>
      <c r="M151" s="86" t="s">
        <v>3126</v>
      </c>
      <c r="N151" s="87" t="s">
        <v>3127</v>
      </c>
      <c r="O151" s="89"/>
      <c r="P151" s="88"/>
      <c r="Q151" s="89"/>
      <c r="R151" s="88"/>
      <c r="S151" s="89"/>
      <c r="T151" s="88"/>
      <c r="U151" s="89"/>
      <c r="V151" s="88"/>
      <c r="W151" s="89"/>
      <c r="X151" s="88"/>
      <c r="Y151" s="89"/>
      <c r="Z151" s="88"/>
      <c r="AA151" s="89"/>
      <c r="AB151" s="97"/>
    </row>
    <row r="152" spans="1:28" s="85" customFormat="1" x14ac:dyDescent="0.45">
      <c r="A152" s="89"/>
      <c r="B152" s="88"/>
      <c r="C152" s="89"/>
      <c r="D152" s="88"/>
      <c r="E152" s="89"/>
      <c r="F152" s="88"/>
      <c r="G152" s="89"/>
      <c r="H152" s="88"/>
      <c r="I152" s="89"/>
      <c r="J152" s="88"/>
      <c r="K152" s="89"/>
      <c r="L152" s="88"/>
      <c r="M152" s="86" t="s">
        <v>3128</v>
      </c>
      <c r="N152" s="87"/>
      <c r="O152" s="89"/>
      <c r="P152" s="88"/>
      <c r="Q152" s="89"/>
      <c r="R152" s="88"/>
      <c r="S152" s="89"/>
      <c r="T152" s="88"/>
      <c r="U152" s="89"/>
      <c r="V152" s="88"/>
      <c r="W152" s="89"/>
      <c r="X152" s="88"/>
      <c r="Y152" s="89"/>
      <c r="Z152" s="88"/>
      <c r="AA152" s="89"/>
      <c r="AB152" s="97"/>
    </row>
    <row r="153" spans="1:28" s="85" customFormat="1" x14ac:dyDescent="0.45">
      <c r="A153" s="89"/>
      <c r="B153" s="88"/>
      <c r="C153" s="89"/>
      <c r="D153" s="88"/>
      <c r="E153" s="89"/>
      <c r="F153" s="88"/>
      <c r="G153" s="89"/>
      <c r="H153" s="88"/>
      <c r="I153" s="89"/>
      <c r="J153" s="88"/>
      <c r="K153" s="89"/>
      <c r="L153" s="88"/>
      <c r="M153" s="86" t="s">
        <v>2762</v>
      </c>
      <c r="N153" s="87" t="s">
        <v>2763</v>
      </c>
      <c r="O153" s="89"/>
      <c r="P153" s="88"/>
      <c r="Q153" s="89"/>
      <c r="R153" s="88"/>
      <c r="S153" s="89"/>
      <c r="T153" s="88"/>
      <c r="U153" s="89"/>
      <c r="V153" s="88"/>
      <c r="W153" s="89"/>
      <c r="X153" s="88"/>
      <c r="Y153" s="89"/>
      <c r="Z153" s="88"/>
      <c r="AA153" s="89"/>
      <c r="AB153" s="97"/>
    </row>
    <row r="154" spans="1:28" s="85" customFormat="1" x14ac:dyDescent="0.45">
      <c r="A154" s="89"/>
      <c r="B154" s="88"/>
      <c r="C154" s="89"/>
      <c r="D154" s="88"/>
      <c r="E154" s="89"/>
      <c r="F154" s="88"/>
      <c r="G154" s="89"/>
      <c r="H154" s="88"/>
      <c r="I154" s="89"/>
      <c r="J154" s="88"/>
      <c r="K154" s="89"/>
      <c r="L154" s="88"/>
      <c r="M154" s="86"/>
      <c r="N154" s="87" t="s">
        <v>2776</v>
      </c>
      <c r="O154" s="89"/>
      <c r="P154" s="88"/>
      <c r="Q154" s="89"/>
      <c r="R154" s="88"/>
      <c r="S154" s="89"/>
      <c r="T154" s="88"/>
      <c r="U154" s="89"/>
      <c r="V154" s="88"/>
      <c r="W154" s="89"/>
      <c r="X154" s="88"/>
      <c r="Y154" s="89"/>
      <c r="Z154" s="88"/>
      <c r="AA154" s="89"/>
      <c r="AB154" s="97"/>
    </row>
    <row r="155" spans="1:28" s="85" customFormat="1" x14ac:dyDescent="0.45">
      <c r="A155" s="89"/>
      <c r="B155" s="88"/>
      <c r="C155" s="89"/>
      <c r="D155" s="88"/>
      <c r="E155" s="89"/>
      <c r="F155" s="88"/>
      <c r="G155" s="89"/>
      <c r="H155" s="88"/>
      <c r="I155" s="89"/>
      <c r="J155" s="88"/>
      <c r="K155" s="89"/>
      <c r="L155" s="88"/>
      <c r="M155" s="86"/>
      <c r="N155" s="87" t="s">
        <v>2790</v>
      </c>
      <c r="O155" s="89"/>
      <c r="P155" s="88"/>
      <c r="Q155" s="89"/>
      <c r="R155" s="88"/>
      <c r="S155" s="89"/>
      <c r="T155" s="88"/>
      <c r="U155" s="89"/>
      <c r="V155" s="88"/>
      <c r="W155" s="89"/>
      <c r="X155" s="88"/>
      <c r="Y155" s="89"/>
      <c r="Z155" s="88"/>
      <c r="AA155" s="89"/>
      <c r="AB155" s="97"/>
    </row>
    <row r="156" spans="1:28" s="85" customFormat="1" x14ac:dyDescent="0.45">
      <c r="A156" s="89"/>
      <c r="B156" s="88"/>
      <c r="C156" s="89"/>
      <c r="D156" s="88"/>
      <c r="E156" s="89"/>
      <c r="F156" s="88"/>
      <c r="G156" s="89"/>
      <c r="H156" s="88"/>
      <c r="I156" s="89"/>
      <c r="J156" s="88"/>
      <c r="K156" s="89"/>
      <c r="L156" s="88"/>
      <c r="M156" s="86"/>
      <c r="N156" s="87" t="s">
        <v>2801</v>
      </c>
      <c r="O156" s="89"/>
      <c r="P156" s="88"/>
      <c r="Q156" s="89"/>
      <c r="R156" s="88"/>
      <c r="S156" s="89"/>
      <c r="T156" s="88"/>
      <c r="U156" s="89"/>
      <c r="V156" s="88"/>
      <c r="W156" s="89"/>
      <c r="X156" s="88"/>
      <c r="Y156" s="89"/>
      <c r="Z156" s="88"/>
      <c r="AA156" s="89"/>
      <c r="AB156" s="97"/>
    </row>
    <row r="157" spans="1:28" s="85" customFormat="1" x14ac:dyDescent="0.45">
      <c r="A157" s="89"/>
      <c r="B157" s="88"/>
      <c r="C157" s="89"/>
      <c r="D157" s="88"/>
      <c r="E157" s="89"/>
      <c r="F157" s="88"/>
      <c r="G157" s="89"/>
      <c r="H157" s="88"/>
      <c r="I157" s="89"/>
      <c r="J157" s="88"/>
      <c r="K157" s="89"/>
      <c r="L157" s="88"/>
      <c r="M157" s="86" t="s">
        <v>2715</v>
      </c>
      <c r="N157" s="87" t="s">
        <v>2716</v>
      </c>
      <c r="O157" s="89"/>
      <c r="P157" s="88"/>
      <c r="Q157" s="89"/>
      <c r="R157" s="88"/>
      <c r="S157" s="89"/>
      <c r="T157" s="88"/>
      <c r="U157" s="89"/>
      <c r="V157" s="88"/>
      <c r="W157" s="89"/>
      <c r="X157" s="88"/>
      <c r="Y157" s="89"/>
      <c r="Z157" s="88"/>
      <c r="AA157" s="89"/>
      <c r="AB157" s="97"/>
    </row>
    <row r="158" spans="1:28" s="85" customFormat="1" x14ac:dyDescent="0.45">
      <c r="A158" s="89"/>
      <c r="B158" s="88"/>
      <c r="C158" s="89"/>
      <c r="D158" s="88"/>
      <c r="E158" s="89"/>
      <c r="F158" s="88"/>
      <c r="G158" s="89"/>
      <c r="H158" s="88"/>
      <c r="I158" s="89"/>
      <c r="J158" s="88"/>
      <c r="K158" s="89"/>
      <c r="L158" s="88"/>
      <c r="M158" s="86"/>
      <c r="N158" s="87" t="s">
        <v>2728</v>
      </c>
      <c r="O158" s="89"/>
      <c r="P158" s="88"/>
      <c r="Q158" s="89"/>
      <c r="R158" s="88"/>
      <c r="S158" s="89"/>
      <c r="T158" s="88"/>
      <c r="U158" s="89"/>
      <c r="V158" s="88"/>
      <c r="W158" s="89"/>
      <c r="X158" s="88"/>
      <c r="Y158" s="89"/>
      <c r="Z158" s="88"/>
      <c r="AA158" s="89"/>
      <c r="AB158" s="97"/>
    </row>
    <row r="159" spans="1:28" s="85" customFormat="1" x14ac:dyDescent="0.45">
      <c r="A159" s="89"/>
      <c r="B159" s="88"/>
      <c r="C159" s="89"/>
      <c r="D159" s="88"/>
      <c r="E159" s="89"/>
      <c r="F159" s="88"/>
      <c r="G159" s="89"/>
      <c r="H159" s="88"/>
      <c r="I159" s="89"/>
      <c r="J159" s="88"/>
      <c r="K159" s="89"/>
      <c r="L159" s="88"/>
      <c r="M159" s="86"/>
      <c r="N159" s="87" t="s">
        <v>2742</v>
      </c>
      <c r="O159" s="89"/>
      <c r="P159" s="88"/>
      <c r="Q159" s="89"/>
      <c r="R159" s="88"/>
      <c r="S159" s="89"/>
      <c r="T159" s="88"/>
      <c r="U159" s="89"/>
      <c r="V159" s="88"/>
      <c r="W159" s="89"/>
      <c r="X159" s="88"/>
      <c r="Y159" s="89"/>
      <c r="Z159" s="88"/>
      <c r="AA159" s="89"/>
      <c r="AB159" s="97"/>
    </row>
    <row r="160" spans="1:28" s="85" customFormat="1" x14ac:dyDescent="0.45">
      <c r="A160" s="89"/>
      <c r="B160" s="88"/>
      <c r="C160" s="89"/>
      <c r="D160" s="88"/>
      <c r="E160" s="89"/>
      <c r="F160" s="88"/>
      <c r="G160" s="89"/>
      <c r="H160" s="88"/>
      <c r="I160" s="89"/>
      <c r="J160" s="88"/>
      <c r="K160" s="89"/>
      <c r="L160" s="88"/>
      <c r="M160" s="86"/>
      <c r="N160" s="87" t="s">
        <v>2755</v>
      </c>
      <c r="O160" s="89"/>
      <c r="P160" s="88"/>
      <c r="Q160" s="89"/>
      <c r="R160" s="88"/>
      <c r="S160" s="89"/>
      <c r="T160" s="88"/>
      <c r="U160" s="89"/>
      <c r="V160" s="88"/>
      <c r="W160" s="89"/>
      <c r="X160" s="88"/>
      <c r="Y160" s="89"/>
      <c r="Z160" s="88"/>
      <c r="AA160" s="89"/>
      <c r="AB160" s="97"/>
    </row>
    <row r="161" spans="1:28" s="85" customFormat="1" x14ac:dyDescent="0.45">
      <c r="A161" s="89"/>
      <c r="B161" s="88"/>
      <c r="C161" s="89"/>
      <c r="D161" s="88"/>
      <c r="E161" s="89"/>
      <c r="F161" s="88"/>
      <c r="G161" s="89"/>
      <c r="H161" s="88"/>
      <c r="I161" s="89"/>
      <c r="J161" s="88"/>
      <c r="K161" s="89"/>
      <c r="L161" s="88"/>
      <c r="M161" s="86" t="s">
        <v>2964</v>
      </c>
      <c r="N161" s="87" t="s">
        <v>2965</v>
      </c>
      <c r="O161" s="89"/>
      <c r="P161" s="88"/>
      <c r="Q161" s="89"/>
      <c r="R161" s="88"/>
      <c r="S161" s="89"/>
      <c r="T161" s="88"/>
      <c r="U161" s="89"/>
      <c r="V161" s="88"/>
      <c r="W161" s="89"/>
      <c r="X161" s="88"/>
      <c r="Y161" s="89"/>
      <c r="Z161" s="88"/>
      <c r="AA161" s="89"/>
      <c r="AB161" s="97"/>
    </row>
    <row r="162" spans="1:28" s="85" customFormat="1" x14ac:dyDescent="0.45">
      <c r="A162" s="89"/>
      <c r="B162" s="88"/>
      <c r="C162" s="89"/>
      <c r="D162" s="88"/>
      <c r="E162" s="89"/>
      <c r="F162" s="88"/>
      <c r="G162" s="89"/>
      <c r="H162" s="88"/>
      <c r="I162" s="89"/>
      <c r="J162" s="88"/>
      <c r="K162" s="89"/>
      <c r="L162" s="88"/>
      <c r="M162" s="86"/>
      <c r="N162" s="87" t="s">
        <v>2970</v>
      </c>
      <c r="O162" s="89"/>
      <c r="P162" s="88"/>
      <c r="Q162" s="89"/>
      <c r="R162" s="88"/>
      <c r="S162" s="89"/>
      <c r="T162" s="88"/>
      <c r="U162" s="89"/>
      <c r="V162" s="88"/>
      <c r="W162" s="89"/>
      <c r="X162" s="88"/>
      <c r="Y162" s="89"/>
      <c r="Z162" s="88"/>
      <c r="AA162" s="89"/>
      <c r="AB162" s="97"/>
    </row>
    <row r="163" spans="1:28" s="85" customFormat="1" x14ac:dyDescent="0.45">
      <c r="A163" s="89"/>
      <c r="B163" s="88"/>
      <c r="C163" s="89"/>
      <c r="D163" s="88"/>
      <c r="E163" s="89"/>
      <c r="F163" s="88"/>
      <c r="G163" s="89"/>
      <c r="H163" s="88"/>
      <c r="I163" s="89"/>
      <c r="J163" s="88"/>
      <c r="K163" s="89"/>
      <c r="L163" s="88"/>
      <c r="M163" s="86"/>
      <c r="N163" s="87" t="s">
        <v>2975</v>
      </c>
      <c r="O163" s="89"/>
      <c r="P163" s="88"/>
      <c r="Q163" s="89"/>
      <c r="R163" s="88"/>
      <c r="S163" s="89"/>
      <c r="T163" s="88"/>
      <c r="U163" s="89"/>
      <c r="V163" s="88"/>
      <c r="W163" s="89"/>
      <c r="X163" s="88"/>
      <c r="Y163" s="89"/>
      <c r="Z163" s="88"/>
      <c r="AA163" s="89"/>
      <c r="AB163" s="97"/>
    </row>
    <row r="164" spans="1:28" s="85" customFormat="1" x14ac:dyDescent="0.45">
      <c r="A164" s="89"/>
      <c r="B164" s="88"/>
      <c r="C164" s="89"/>
      <c r="D164" s="88"/>
      <c r="E164" s="89"/>
      <c r="F164" s="88"/>
      <c r="G164" s="89"/>
      <c r="H164" s="88"/>
      <c r="I164" s="89"/>
      <c r="J164" s="88"/>
      <c r="K164" s="89"/>
      <c r="L164" s="88"/>
      <c r="M164" s="86" t="s">
        <v>3129</v>
      </c>
      <c r="N164" s="87" t="s">
        <v>3130</v>
      </c>
      <c r="O164" s="89"/>
      <c r="P164" s="88"/>
      <c r="Q164" s="89"/>
      <c r="R164" s="88"/>
      <c r="S164" s="89"/>
      <c r="T164" s="88"/>
      <c r="U164" s="89"/>
      <c r="V164" s="88"/>
      <c r="W164" s="89"/>
      <c r="X164" s="88"/>
      <c r="Y164" s="89"/>
      <c r="Z164" s="88"/>
      <c r="AA164" s="89"/>
      <c r="AB164" s="97"/>
    </row>
    <row r="165" spans="1:28" s="85" customFormat="1" x14ac:dyDescent="0.45">
      <c r="A165" s="89"/>
      <c r="B165" s="88"/>
      <c r="C165" s="89"/>
      <c r="D165" s="88"/>
      <c r="E165" s="89"/>
      <c r="F165" s="88"/>
      <c r="G165" s="89"/>
      <c r="H165" s="88"/>
      <c r="I165" s="89"/>
      <c r="J165" s="88"/>
      <c r="K165" s="89"/>
      <c r="L165" s="88"/>
      <c r="M165" s="86"/>
      <c r="N165" s="87" t="s">
        <v>3131</v>
      </c>
      <c r="O165" s="89"/>
      <c r="P165" s="88"/>
      <c r="Q165" s="89"/>
      <c r="R165" s="88"/>
      <c r="S165" s="89"/>
      <c r="T165" s="88"/>
      <c r="U165" s="89"/>
      <c r="V165" s="88"/>
      <c r="W165" s="89"/>
      <c r="X165" s="88"/>
      <c r="Y165" s="89"/>
      <c r="Z165" s="88"/>
      <c r="AA165" s="89"/>
      <c r="AB165" s="97"/>
    </row>
    <row r="166" spans="1:28" s="85" customFormat="1" x14ac:dyDescent="0.45">
      <c r="A166" s="89"/>
      <c r="B166" s="88"/>
      <c r="C166" s="89"/>
      <c r="D166" s="88"/>
      <c r="E166" s="89"/>
      <c r="F166" s="88"/>
      <c r="G166" s="89"/>
      <c r="H166" s="88"/>
      <c r="I166" s="89"/>
      <c r="J166" s="88"/>
      <c r="K166" s="89"/>
      <c r="L166" s="88"/>
      <c r="M166" s="86" t="s">
        <v>3132</v>
      </c>
      <c r="N166" s="87"/>
      <c r="O166" s="89"/>
      <c r="P166" s="88"/>
      <c r="Q166" s="89"/>
      <c r="R166" s="88"/>
      <c r="S166" s="89"/>
      <c r="T166" s="88"/>
      <c r="U166" s="89"/>
      <c r="V166" s="88"/>
      <c r="W166" s="89"/>
      <c r="X166" s="88"/>
      <c r="Y166" s="89"/>
      <c r="Z166" s="88"/>
      <c r="AA166" s="89"/>
      <c r="AB166" s="97"/>
    </row>
    <row r="167" spans="1:28" s="85" customFormat="1" x14ac:dyDescent="0.45">
      <c r="A167" s="90"/>
      <c r="B167" s="91"/>
      <c r="C167" s="90"/>
      <c r="D167" s="91"/>
      <c r="E167" s="90"/>
      <c r="F167" s="91"/>
      <c r="G167" s="90"/>
      <c r="H167" s="91"/>
      <c r="I167" s="90"/>
      <c r="J167" s="91"/>
      <c r="K167" s="90"/>
      <c r="L167" s="91"/>
      <c r="M167" s="95"/>
      <c r="N167" s="94"/>
      <c r="O167" s="90"/>
      <c r="P167" s="91"/>
      <c r="Q167" s="90"/>
      <c r="R167" s="91"/>
      <c r="S167" s="90"/>
      <c r="T167" s="91"/>
      <c r="U167" s="90"/>
      <c r="V167" s="91"/>
      <c r="W167" s="90"/>
      <c r="X167" s="91"/>
      <c r="Y167" s="90"/>
      <c r="Z167" s="91"/>
      <c r="AA167" s="90"/>
      <c r="AB167" s="98"/>
    </row>
    <row r="168" spans="1:28" s="85" customFormat="1" x14ac:dyDescent="0.45">
      <c r="A168" s="90"/>
      <c r="B168" s="91"/>
      <c r="C168" s="90"/>
      <c r="D168" s="91"/>
      <c r="E168" s="90"/>
      <c r="F168" s="91"/>
      <c r="G168" s="90"/>
      <c r="H168" s="91"/>
      <c r="I168" s="90"/>
      <c r="J168" s="91"/>
      <c r="K168" s="90"/>
      <c r="L168" s="91"/>
      <c r="M168" s="95"/>
      <c r="N168" s="94"/>
      <c r="O168" s="90"/>
      <c r="P168" s="91"/>
      <c r="Q168" s="90"/>
      <c r="R168" s="91"/>
      <c r="S168" s="90"/>
      <c r="T168" s="91"/>
      <c r="U168" s="90"/>
      <c r="V168" s="91"/>
      <c r="W168" s="90"/>
      <c r="X168" s="91"/>
      <c r="Y168" s="90"/>
      <c r="Z168" s="91"/>
      <c r="AA168" s="90"/>
      <c r="AB168" s="98"/>
    </row>
    <row r="169" spans="1:28" s="85" customFormat="1" x14ac:dyDescent="0.45">
      <c r="A169" s="92"/>
      <c r="B169" s="93"/>
      <c r="C169" s="92"/>
      <c r="D169" s="93"/>
      <c r="E169" s="92"/>
      <c r="F169" s="93"/>
      <c r="G169" s="92"/>
      <c r="H169" s="93"/>
      <c r="I169" s="92"/>
      <c r="J169" s="93"/>
      <c r="K169" s="92"/>
      <c r="L169" s="93"/>
      <c r="M169" s="96"/>
      <c r="N169" s="93"/>
      <c r="O169" s="92"/>
      <c r="P169" s="93"/>
      <c r="Q169" s="92"/>
      <c r="R169" s="93"/>
      <c r="S169" s="92"/>
      <c r="T169" s="93"/>
      <c r="U169" s="92"/>
      <c r="V169" s="93"/>
      <c r="W169" s="92"/>
      <c r="X169" s="93"/>
      <c r="Y169" s="92"/>
      <c r="Z169" s="93"/>
      <c r="AA169" s="92"/>
      <c r="AB169" s="99"/>
    </row>
    <row r="170" spans="1:28" hidden="1" x14ac:dyDescent="0.45">
      <c r="N170" s="1" t="s">
        <v>2755</v>
      </c>
    </row>
    <row r="171" spans="1:28" hidden="1" x14ac:dyDescent="0.45">
      <c r="M171" s="1" t="s">
        <v>2964</v>
      </c>
      <c r="N171" s="1" t="s">
        <v>2965</v>
      </c>
    </row>
    <row r="172" spans="1:28" hidden="1" x14ac:dyDescent="0.45">
      <c r="N172" s="1" t="s">
        <v>2970</v>
      </c>
    </row>
    <row r="173" spans="1:28" hidden="1" x14ac:dyDescent="0.45">
      <c r="N173" s="1" t="s">
        <v>2975</v>
      </c>
    </row>
    <row r="174" spans="1:28" hidden="1" x14ac:dyDescent="0.45">
      <c r="M174" s="1" t="s">
        <v>3129</v>
      </c>
      <c r="N174" s="1" t="s">
        <v>3130</v>
      </c>
    </row>
    <row r="175" spans="1:28" hidden="1" x14ac:dyDescent="0.45">
      <c r="N175" s="1" t="s">
        <v>3131</v>
      </c>
    </row>
    <row r="176" spans="1:28" hidden="1" x14ac:dyDescent="0.45">
      <c r="M176" s="1" t="s">
        <v>3132</v>
      </c>
    </row>
  </sheetData>
  <pageMargins left="0.7" right="0.7" top="0.75" bottom="0.75" header="0.3" footer="0.3"/>
  <pageSetup orientation="portrait" horizontalDpi="4294967295" verticalDpi="4294967295"/>
  <extLst>
    <ext xmlns:x14="http://schemas.microsoft.com/office/spreadsheetml/2009/9/main" uri="{78C0D931-6437-407d-A8EE-F0AAD7539E65}">
      <x14:conditionalFormattings>
        <x14:conditionalFormatting xmlns:xm="http://schemas.microsoft.com/office/excel/2006/main">
          <x14:cfRule type="expression" priority="1" id="{B2FD08C4-9345-4D0D-8D0A-2F79F46DE0D3}">
            <xm:f>ISNUMBER(MATCH(A2,'Consolidated TTPs'!$H$14:$H$1000,0))</xm:f>
            <x14:dxf>
              <fill>
                <patternFill>
                  <bgColor rgb="FF4C9FC8"/>
                </patternFill>
              </fill>
            </x14:dxf>
          </x14:cfRule>
          <xm:sqref>A2:AB169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F611A-8889-479D-9092-14F7A5A5F150}">
  <sheetPr codeName="Sheet14">
    <tabColor rgb="FFD3738E"/>
  </sheetPr>
  <dimension ref="A1:K12"/>
  <sheetViews>
    <sheetView showGridLines="0" showRowColHeaders="0" zoomScaleNormal="100" workbookViewId="0">
      <selection activeCell="I8" sqref="I8"/>
    </sheetView>
  </sheetViews>
  <sheetFormatPr defaultColWidth="0" defaultRowHeight="15.5" zeroHeight="1" x14ac:dyDescent="0.45"/>
  <cols>
    <col min="1" max="5" width="8.81640625" style="20" customWidth="1"/>
    <col min="6" max="7" width="8.81640625" style="1" customWidth="1"/>
    <col min="8" max="8" width="69.54296875" style="1" customWidth="1"/>
    <col min="9" max="10" width="8.81640625" style="1" customWidth="1"/>
    <col min="11" max="11" width="18.81640625" style="1" hidden="1" customWidth="1"/>
    <col min="12" max="16384" width="8.81640625" style="1" hidden="1"/>
  </cols>
  <sheetData>
    <row r="1" spans="6:10" ht="26.5" customHeight="1" x14ac:dyDescent="0.45">
      <c r="F1" s="133" t="s">
        <v>3497</v>
      </c>
      <c r="G1" s="133"/>
      <c r="H1" s="133"/>
      <c r="I1" s="133"/>
      <c r="J1" s="133"/>
    </row>
    <row r="2" spans="6:10" x14ac:dyDescent="0.45">
      <c r="F2" s="133"/>
      <c r="G2" s="133"/>
      <c r="H2" s="133"/>
      <c r="I2" s="133"/>
      <c r="J2" s="133"/>
    </row>
    <row r="3" spans="6:10" ht="32.5" customHeight="1" x14ac:dyDescent="0.45">
      <c r="F3" s="133"/>
      <c r="G3" s="133"/>
      <c r="H3" s="133"/>
      <c r="I3" s="133"/>
      <c r="J3" s="133"/>
    </row>
    <row r="4" spans="6:10" ht="16" thickBot="1" x14ac:dyDescent="0.5">
      <c r="F4" s="38"/>
      <c r="G4" s="38"/>
      <c r="H4" s="38"/>
      <c r="I4" s="38"/>
      <c r="J4" s="38"/>
    </row>
    <row r="5" spans="6:10" ht="90" customHeight="1" thickBot="1" x14ac:dyDescent="0.5">
      <c r="F5" s="38"/>
      <c r="G5" s="40" t="s">
        <v>3153</v>
      </c>
      <c r="H5" s="41"/>
      <c r="I5" s="38"/>
      <c r="J5" s="38"/>
    </row>
    <row r="6" spans="6:10" x14ac:dyDescent="0.45">
      <c r="F6" s="38"/>
      <c r="G6" s="38"/>
      <c r="H6" s="42" t="s">
        <v>3160</v>
      </c>
      <c r="I6" s="38"/>
      <c r="J6" s="38"/>
    </row>
    <row r="7" spans="6:10" ht="16" thickBot="1" x14ac:dyDescent="0.5">
      <c r="F7" s="38"/>
      <c r="G7" s="38"/>
      <c r="H7" s="38"/>
      <c r="I7" s="38"/>
      <c r="J7" s="38"/>
    </row>
    <row r="8" spans="6:10" ht="16" thickBot="1" x14ac:dyDescent="0.5">
      <c r="F8" s="38"/>
      <c r="G8" s="38"/>
      <c r="H8" s="60" t="s">
        <v>3141</v>
      </c>
      <c r="I8" s="44" t="s">
        <v>2496</v>
      </c>
      <c r="J8" s="38"/>
    </row>
    <row r="9" spans="6:10" x14ac:dyDescent="0.45">
      <c r="F9" s="38"/>
      <c r="G9" s="38"/>
      <c r="H9" s="38"/>
      <c r="I9" s="38"/>
      <c r="J9" s="38"/>
    </row>
    <row r="10" spans="6:10" x14ac:dyDescent="0.45">
      <c r="F10" s="38"/>
      <c r="G10" s="38"/>
      <c r="H10" s="38"/>
      <c r="I10" s="38"/>
      <c r="J10" s="38"/>
    </row>
    <row r="11" spans="6:10" x14ac:dyDescent="0.45">
      <c r="F11" s="38"/>
      <c r="G11" s="38"/>
      <c r="H11" s="38"/>
      <c r="I11" s="38"/>
      <c r="J11" s="38"/>
    </row>
    <row r="12" spans="6:10" x14ac:dyDescent="0.45">
      <c r="F12" s="38"/>
      <c r="G12" s="38"/>
      <c r="H12" s="38"/>
      <c r="I12" s="38"/>
      <c r="J12" s="38"/>
    </row>
  </sheetData>
  <mergeCells count="1">
    <mergeCell ref="F1:J3"/>
  </mergeCells>
  <dataValidations count="1">
    <dataValidation type="list" allowBlank="1" showInputMessage="1" showErrorMessage="1" sqref="I8" xr:uid="{64E174AC-C5B6-479A-A3A5-CB3C88BCF5EF}">
      <formula1>"Yes,No"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0BFB-4F0F-4DAA-B24C-66A503C5008C}">
  <sheetPr codeName="Sheet1">
    <tabColor rgb="FFD3738E"/>
  </sheetPr>
  <dimension ref="A1:S153"/>
  <sheetViews>
    <sheetView showGridLines="0" showRowColHeaders="0" zoomScale="55" zoomScaleNormal="55" workbookViewId="0">
      <selection activeCell="J18" sqref="J18"/>
    </sheetView>
  </sheetViews>
  <sheetFormatPr defaultColWidth="0" defaultRowHeight="12.5" outlineLevelCol="1" x14ac:dyDescent="0.25"/>
  <cols>
    <col min="1" max="5" width="8.81640625" style="61" customWidth="1"/>
    <col min="6" max="6" width="8.81640625" style="62" customWidth="1"/>
    <col min="7" max="7" width="15.453125" style="62" customWidth="1"/>
    <col min="8" max="8" width="16.7265625" style="62" customWidth="1"/>
    <col min="9" max="9" width="72.81640625" style="62" customWidth="1"/>
    <col min="10" max="10" width="18.7265625" style="62" customWidth="1"/>
    <col min="11" max="11" width="42.54296875" style="62" hidden="1" customWidth="1" outlineLevel="1"/>
    <col min="12" max="12" width="40.26953125" style="62" hidden="1" customWidth="1" outlineLevel="1"/>
    <col min="13" max="13" width="12" style="62" customWidth="1" collapsed="1"/>
    <col min="14" max="14" width="3.453125" style="62" hidden="1" customWidth="1"/>
    <col min="15" max="15" width="2.81640625" style="62" hidden="1" customWidth="1"/>
    <col min="16" max="16" width="2.7265625" style="62" hidden="1" customWidth="1"/>
    <col min="17" max="17" width="8.81640625" style="62" hidden="1" customWidth="1"/>
    <col min="18" max="19" width="8.7265625" style="62" hidden="1" customWidth="1"/>
    <col min="20" max="16384" width="8.81640625" style="62" hidden="1"/>
  </cols>
  <sheetData>
    <row r="1" spans="1:17" ht="30.65" customHeight="1" x14ac:dyDescent="0.25">
      <c r="F1" s="161" t="s">
        <v>3500</v>
      </c>
      <c r="G1" s="161"/>
      <c r="H1" s="161"/>
      <c r="I1" s="161"/>
      <c r="J1" s="161"/>
      <c r="K1" s="161"/>
      <c r="L1" s="161"/>
      <c r="M1" s="161"/>
      <c r="N1" s="50"/>
      <c r="O1" s="50"/>
      <c r="P1" s="50"/>
      <c r="Q1" s="50"/>
    </row>
    <row r="2" spans="1:17" ht="24.65" customHeight="1" x14ac:dyDescent="0.25">
      <c r="F2" s="161"/>
      <c r="G2" s="161"/>
      <c r="H2" s="161"/>
      <c r="I2" s="161"/>
      <c r="J2" s="161"/>
      <c r="K2" s="161"/>
      <c r="L2" s="161"/>
      <c r="M2" s="161"/>
      <c r="N2" s="50"/>
      <c r="O2" s="50"/>
      <c r="P2" s="50"/>
      <c r="Q2" s="50"/>
    </row>
    <row r="3" spans="1:17" ht="13" x14ac:dyDescent="0.25">
      <c r="F3" s="161"/>
      <c r="G3" s="161"/>
      <c r="H3" s="161"/>
      <c r="I3" s="161"/>
      <c r="J3" s="161"/>
      <c r="K3" s="161"/>
      <c r="L3" s="161"/>
      <c r="M3" s="161"/>
      <c r="N3" s="50"/>
      <c r="O3" s="50"/>
      <c r="P3" s="50"/>
      <c r="Q3" s="50"/>
    </row>
    <row r="4" spans="1:17" ht="13" thickBot="1" x14ac:dyDescent="0.3"/>
    <row r="5" spans="1:17" ht="34.9" customHeight="1" thickBot="1" x14ac:dyDescent="0.3">
      <c r="G5" s="173" t="s">
        <v>614</v>
      </c>
      <c r="H5" s="174"/>
      <c r="I5" s="63" t="s">
        <v>2271</v>
      </c>
    </row>
    <row r="6" spans="1:17" ht="13" thickBot="1" x14ac:dyDescent="0.3"/>
    <row r="7" spans="1:17" s="65" customFormat="1" ht="79.900000000000006" customHeight="1" thickBot="1" x14ac:dyDescent="0.4">
      <c r="A7" s="64"/>
      <c r="B7" s="64"/>
      <c r="C7" s="64"/>
      <c r="D7" s="64"/>
      <c r="E7" s="64"/>
      <c r="G7" s="175" t="s">
        <v>3161</v>
      </c>
      <c r="H7" s="175"/>
      <c r="I7" s="66" t="str" cm="1">
        <f t="array" ref="I7">_xlfn.TEXTJOIN(",",TRUE,_xlfn._xlws.FILTER('Option 2b'!$K$13:$K$148,'Option 2b'!$J$13:$J$148="Yes",""))</f>
        <v/>
      </c>
      <c r="J7" s="65" t="str">
        <f>IF(I7="", "Select a Threat actor group from Include_in_Scope column", "")</f>
        <v>Select a Threat actor group from Include_in_Scope column</v>
      </c>
    </row>
    <row r="8" spans="1:17" ht="13" thickBot="1" x14ac:dyDescent="0.3"/>
    <row r="9" spans="1:17" ht="13.5" thickBot="1" x14ac:dyDescent="0.35">
      <c r="I9" s="67" t="s">
        <v>3140</v>
      </c>
      <c r="J9" s="44" t="s">
        <v>2496</v>
      </c>
    </row>
    <row r="12" spans="1:17" ht="13" x14ac:dyDescent="0.3">
      <c r="G12" s="71" t="s">
        <v>0</v>
      </c>
      <c r="H12" s="72" t="s">
        <v>1</v>
      </c>
      <c r="I12" s="72" t="s">
        <v>2</v>
      </c>
      <c r="J12" s="72" t="s">
        <v>615</v>
      </c>
      <c r="K12" s="68" t="s">
        <v>3157</v>
      </c>
      <c r="L12" s="68" t="s">
        <v>4</v>
      </c>
    </row>
    <row r="13" spans="1:17" ht="65" x14ac:dyDescent="0.3">
      <c r="G13" s="70" t="s">
        <v>5</v>
      </c>
      <c r="H13" s="70" t="s">
        <v>6</v>
      </c>
      <c r="I13" s="70" t="s">
        <v>3257</v>
      </c>
      <c r="J13" s="70" t="s">
        <v>2496</v>
      </c>
      <c r="K13" s="69" t="s">
        <v>504</v>
      </c>
      <c r="L13" s="69" t="s">
        <v>7</v>
      </c>
    </row>
    <row r="14" spans="1:17" ht="65" x14ac:dyDescent="0.3">
      <c r="G14" s="69" t="s">
        <v>8</v>
      </c>
      <c r="H14" s="69" t="s">
        <v>9</v>
      </c>
      <c r="I14" s="69" t="s">
        <v>3258</v>
      </c>
      <c r="J14" s="69" t="s">
        <v>2496</v>
      </c>
      <c r="K14" s="69" t="s">
        <v>3408</v>
      </c>
      <c r="L14" s="69" t="s">
        <v>10</v>
      </c>
    </row>
    <row r="15" spans="1:17" ht="52" x14ac:dyDescent="0.3">
      <c r="G15" s="69" t="s">
        <v>11</v>
      </c>
      <c r="H15" s="69" t="s">
        <v>12</v>
      </c>
      <c r="I15" s="69" t="s">
        <v>3259</v>
      </c>
      <c r="J15" s="69" t="s">
        <v>2496</v>
      </c>
      <c r="K15" s="69" t="s">
        <v>505</v>
      </c>
      <c r="L15" s="69" t="s">
        <v>13</v>
      </c>
    </row>
    <row r="16" spans="1:17" ht="39" x14ac:dyDescent="0.3">
      <c r="G16" s="69" t="s">
        <v>14</v>
      </c>
      <c r="H16" s="69" t="s">
        <v>15</v>
      </c>
      <c r="I16" s="69" t="s">
        <v>3260</v>
      </c>
      <c r="J16" s="69" t="s">
        <v>2496</v>
      </c>
      <c r="K16" s="69" t="s">
        <v>360</v>
      </c>
      <c r="L16" s="69"/>
    </row>
    <row r="17" spans="7:12" ht="52" x14ac:dyDescent="0.3">
      <c r="G17" s="69" t="s">
        <v>16</v>
      </c>
      <c r="H17" s="69" t="s">
        <v>17</v>
      </c>
      <c r="I17" s="69" t="s">
        <v>3261</v>
      </c>
      <c r="J17" s="69" t="s">
        <v>2496</v>
      </c>
      <c r="K17" s="69" t="s">
        <v>506</v>
      </c>
      <c r="L17" s="69" t="s">
        <v>18</v>
      </c>
    </row>
    <row r="18" spans="7:12" ht="52" x14ac:dyDescent="0.3">
      <c r="G18" s="70" t="s">
        <v>19</v>
      </c>
      <c r="H18" s="70" t="s">
        <v>20</v>
      </c>
      <c r="I18" s="70" t="s">
        <v>3262</v>
      </c>
      <c r="J18" s="70" t="s">
        <v>2496</v>
      </c>
      <c r="K18" s="69" t="s">
        <v>507</v>
      </c>
      <c r="L18" s="69" t="s">
        <v>21</v>
      </c>
    </row>
    <row r="19" spans="7:12" ht="130" x14ac:dyDescent="0.3">
      <c r="G19" s="70" t="s">
        <v>22</v>
      </c>
      <c r="H19" s="70" t="s">
        <v>23</v>
      </c>
      <c r="I19" s="70" t="s">
        <v>3263</v>
      </c>
      <c r="J19" s="70" t="s">
        <v>2496</v>
      </c>
      <c r="K19" s="69" t="s">
        <v>508</v>
      </c>
      <c r="L19" s="69" t="s">
        <v>24</v>
      </c>
    </row>
    <row r="20" spans="7:12" ht="299" x14ac:dyDescent="0.3">
      <c r="G20" s="69" t="s">
        <v>25</v>
      </c>
      <c r="H20" s="69" t="s">
        <v>26</v>
      </c>
      <c r="I20" s="69" t="s">
        <v>3264</v>
      </c>
      <c r="J20" s="69" t="s">
        <v>2496</v>
      </c>
      <c r="K20" s="69" t="s">
        <v>3409</v>
      </c>
      <c r="L20" s="69" t="s">
        <v>27</v>
      </c>
    </row>
    <row r="21" spans="7:12" ht="260" x14ac:dyDescent="0.3">
      <c r="G21" s="69" t="s">
        <v>28</v>
      </c>
      <c r="H21" s="69" t="s">
        <v>29</v>
      </c>
      <c r="I21" s="69" t="s">
        <v>3265</v>
      </c>
      <c r="J21" s="69" t="s">
        <v>2496</v>
      </c>
      <c r="K21" s="69" t="s">
        <v>3410</v>
      </c>
      <c r="L21" s="69" t="s">
        <v>30</v>
      </c>
    </row>
    <row r="22" spans="7:12" ht="143" x14ac:dyDescent="0.3">
      <c r="G22" s="69" t="s">
        <v>31</v>
      </c>
      <c r="H22" s="69" t="s">
        <v>32</v>
      </c>
      <c r="I22" s="69" t="s">
        <v>3266</v>
      </c>
      <c r="J22" s="69" t="s">
        <v>2496</v>
      </c>
      <c r="K22" s="69" t="s">
        <v>509</v>
      </c>
      <c r="L22" s="69" t="s">
        <v>33</v>
      </c>
    </row>
    <row r="23" spans="7:12" ht="65" x14ac:dyDescent="0.3">
      <c r="G23" s="69" t="s">
        <v>34</v>
      </c>
      <c r="H23" s="69" t="s">
        <v>35</v>
      </c>
      <c r="I23" s="69" t="s">
        <v>3267</v>
      </c>
      <c r="J23" s="69" t="s">
        <v>2496</v>
      </c>
      <c r="K23" s="69" t="s">
        <v>510</v>
      </c>
      <c r="L23" s="69"/>
    </row>
    <row r="24" spans="7:12" ht="208" x14ac:dyDescent="0.3">
      <c r="G24" s="69" t="s">
        <v>36</v>
      </c>
      <c r="H24" s="69" t="s">
        <v>37</v>
      </c>
      <c r="I24" s="69" t="s">
        <v>3268</v>
      </c>
      <c r="J24" s="69" t="s">
        <v>2496</v>
      </c>
      <c r="K24" s="69" t="s">
        <v>511</v>
      </c>
      <c r="L24" s="69" t="s">
        <v>38</v>
      </c>
    </row>
    <row r="25" spans="7:12" ht="91" x14ac:dyDescent="0.3">
      <c r="G25" s="69" t="s">
        <v>39</v>
      </c>
      <c r="H25" s="69" t="s">
        <v>40</v>
      </c>
      <c r="I25" s="69" t="s">
        <v>3269</v>
      </c>
      <c r="J25" s="69" t="s">
        <v>2496</v>
      </c>
      <c r="K25" s="69" t="s">
        <v>512</v>
      </c>
      <c r="L25" s="69" t="s">
        <v>41</v>
      </c>
    </row>
    <row r="26" spans="7:12" ht="182" x14ac:dyDescent="0.3">
      <c r="G26" s="69" t="s">
        <v>42</v>
      </c>
      <c r="H26" s="69" t="s">
        <v>43</v>
      </c>
      <c r="I26" s="69" t="s">
        <v>3270</v>
      </c>
      <c r="J26" s="69" t="s">
        <v>2496</v>
      </c>
      <c r="K26" s="69" t="s">
        <v>513</v>
      </c>
      <c r="L26" s="69" t="s">
        <v>44</v>
      </c>
    </row>
    <row r="27" spans="7:12" ht="221" x14ac:dyDescent="0.3">
      <c r="G27" s="69" t="s">
        <v>45</v>
      </c>
      <c r="H27" s="69" t="s">
        <v>46</v>
      </c>
      <c r="I27" s="69" t="s">
        <v>3271</v>
      </c>
      <c r="J27" s="69" t="s">
        <v>2496</v>
      </c>
      <c r="K27" s="69" t="s">
        <v>514</v>
      </c>
      <c r="L27" s="69" t="s">
        <v>47</v>
      </c>
    </row>
    <row r="28" spans="7:12" ht="130" x14ac:dyDescent="0.3">
      <c r="G28" s="69" t="s">
        <v>48</v>
      </c>
      <c r="H28" s="69" t="s">
        <v>49</v>
      </c>
      <c r="I28" s="69" t="s">
        <v>3272</v>
      </c>
      <c r="J28" s="69" t="s">
        <v>2496</v>
      </c>
      <c r="K28" s="69" t="s">
        <v>515</v>
      </c>
      <c r="L28" s="69" t="s">
        <v>50</v>
      </c>
    </row>
    <row r="29" spans="7:12" ht="156" x14ac:dyDescent="0.3">
      <c r="G29" s="69" t="s">
        <v>51</v>
      </c>
      <c r="H29" s="69" t="s">
        <v>52</v>
      </c>
      <c r="I29" s="69" t="s">
        <v>3273</v>
      </c>
      <c r="J29" s="69" t="s">
        <v>2496</v>
      </c>
      <c r="K29" s="69" t="s">
        <v>516</v>
      </c>
      <c r="L29" s="69" t="s">
        <v>53</v>
      </c>
    </row>
    <row r="30" spans="7:12" ht="78" x14ac:dyDescent="0.3">
      <c r="G30" s="69" t="s">
        <v>54</v>
      </c>
      <c r="H30" s="69" t="s">
        <v>55</v>
      </c>
      <c r="I30" s="69" t="s">
        <v>3274</v>
      </c>
      <c r="J30" s="69" t="s">
        <v>2496</v>
      </c>
      <c r="K30" s="69" t="s">
        <v>517</v>
      </c>
      <c r="L30" s="69" t="s">
        <v>56</v>
      </c>
    </row>
    <row r="31" spans="7:12" ht="286" x14ac:dyDescent="0.3">
      <c r="G31" s="69" t="s">
        <v>57</v>
      </c>
      <c r="H31" s="69" t="s">
        <v>58</v>
      </c>
      <c r="I31" s="69" t="s">
        <v>3275</v>
      </c>
      <c r="J31" s="69" t="s">
        <v>2496</v>
      </c>
      <c r="K31" s="69" t="s">
        <v>518</v>
      </c>
      <c r="L31" s="69" t="s">
        <v>59</v>
      </c>
    </row>
    <row r="32" spans="7:12" ht="91" x14ac:dyDescent="0.3">
      <c r="G32" s="69" t="s">
        <v>60</v>
      </c>
      <c r="H32" s="69" t="s">
        <v>61</v>
      </c>
      <c r="I32" s="69" t="s">
        <v>3276</v>
      </c>
      <c r="J32" s="69" t="s">
        <v>2496</v>
      </c>
      <c r="K32" s="69" t="s">
        <v>519</v>
      </c>
      <c r="L32" s="69"/>
    </row>
    <row r="33" spans="7:12" ht="65" x14ac:dyDescent="0.3">
      <c r="G33" s="69" t="s">
        <v>62</v>
      </c>
      <c r="H33" s="69" t="s">
        <v>63</v>
      </c>
      <c r="I33" s="69" t="s">
        <v>3277</v>
      </c>
      <c r="J33" s="69" t="s">
        <v>2496</v>
      </c>
      <c r="K33" s="69" t="s">
        <v>520</v>
      </c>
      <c r="L33" s="69"/>
    </row>
    <row r="34" spans="7:12" ht="91" x14ac:dyDescent="0.3">
      <c r="G34" s="69" t="s">
        <v>64</v>
      </c>
      <c r="H34" s="69" t="s">
        <v>65</v>
      </c>
      <c r="I34" s="69" t="s">
        <v>3278</v>
      </c>
      <c r="J34" s="69" t="s">
        <v>2496</v>
      </c>
      <c r="K34" s="69" t="s">
        <v>521</v>
      </c>
      <c r="L34" s="69" t="s">
        <v>66</v>
      </c>
    </row>
    <row r="35" spans="7:12" ht="78" x14ac:dyDescent="0.3">
      <c r="G35" s="69" t="s">
        <v>67</v>
      </c>
      <c r="H35" s="69" t="s">
        <v>68</v>
      </c>
      <c r="I35" s="69" t="s">
        <v>3279</v>
      </c>
      <c r="J35" s="69" t="s">
        <v>2496</v>
      </c>
      <c r="K35" s="69" t="s">
        <v>522</v>
      </c>
      <c r="L35" s="69" t="s">
        <v>69</v>
      </c>
    </row>
    <row r="36" spans="7:12" ht="104" x14ac:dyDescent="0.3">
      <c r="G36" s="69" t="s">
        <v>70</v>
      </c>
      <c r="H36" s="69" t="s">
        <v>71</v>
      </c>
      <c r="I36" s="69" t="s">
        <v>3280</v>
      </c>
      <c r="J36" s="69" t="s">
        <v>2496</v>
      </c>
      <c r="K36" s="69" t="s">
        <v>523</v>
      </c>
      <c r="L36" s="69" t="s">
        <v>72</v>
      </c>
    </row>
    <row r="37" spans="7:12" ht="65" x14ac:dyDescent="0.3">
      <c r="G37" s="69" t="s">
        <v>73</v>
      </c>
      <c r="H37" s="69" t="s">
        <v>74</v>
      </c>
      <c r="I37" s="69" t="s">
        <v>3281</v>
      </c>
      <c r="J37" s="69" t="s">
        <v>2496</v>
      </c>
      <c r="K37" s="69" t="s">
        <v>524</v>
      </c>
      <c r="L37" s="69"/>
    </row>
    <row r="38" spans="7:12" ht="117" x14ac:dyDescent="0.3">
      <c r="G38" s="69" t="s">
        <v>75</v>
      </c>
      <c r="H38" s="69" t="s">
        <v>76</v>
      </c>
      <c r="I38" s="69" t="s">
        <v>3282</v>
      </c>
      <c r="J38" s="69" t="s">
        <v>2496</v>
      </c>
      <c r="K38" s="69" t="s">
        <v>359</v>
      </c>
      <c r="L38" s="69"/>
    </row>
    <row r="39" spans="7:12" ht="104" x14ac:dyDescent="0.3">
      <c r="G39" s="69" t="s">
        <v>77</v>
      </c>
      <c r="H39" s="69" t="s">
        <v>78</v>
      </c>
      <c r="I39" s="69" t="s">
        <v>3283</v>
      </c>
      <c r="J39" s="69" t="s">
        <v>2496</v>
      </c>
      <c r="K39" s="69" t="s">
        <v>525</v>
      </c>
      <c r="L39" s="69" t="s">
        <v>79</v>
      </c>
    </row>
    <row r="40" spans="7:12" ht="65" x14ac:dyDescent="0.3">
      <c r="G40" s="69" t="s">
        <v>80</v>
      </c>
      <c r="H40" s="69" t="s">
        <v>81</v>
      </c>
      <c r="I40" s="69" t="s">
        <v>3284</v>
      </c>
      <c r="J40" s="69" t="s">
        <v>2496</v>
      </c>
      <c r="K40" s="69" t="s">
        <v>526</v>
      </c>
      <c r="L40" s="69"/>
    </row>
    <row r="41" spans="7:12" ht="104" x14ac:dyDescent="0.3">
      <c r="G41" s="69" t="s">
        <v>82</v>
      </c>
      <c r="H41" s="69" t="s">
        <v>83</v>
      </c>
      <c r="I41" s="69" t="s">
        <v>3285</v>
      </c>
      <c r="J41" s="69" t="s">
        <v>2496</v>
      </c>
      <c r="K41" s="69" t="s">
        <v>527</v>
      </c>
      <c r="L41" s="69"/>
    </row>
    <row r="42" spans="7:12" ht="130" x14ac:dyDescent="0.3">
      <c r="G42" s="69" t="s">
        <v>84</v>
      </c>
      <c r="H42" s="69" t="s">
        <v>85</v>
      </c>
      <c r="I42" s="69" t="s">
        <v>3286</v>
      </c>
      <c r="J42" s="69" t="s">
        <v>2496</v>
      </c>
      <c r="K42" s="69" t="s">
        <v>528</v>
      </c>
      <c r="L42" s="69" t="s">
        <v>86</v>
      </c>
    </row>
    <row r="43" spans="7:12" ht="156" x14ac:dyDescent="0.3">
      <c r="G43" s="69" t="s">
        <v>87</v>
      </c>
      <c r="H43" s="69" t="s">
        <v>88</v>
      </c>
      <c r="I43" s="69" t="s">
        <v>3287</v>
      </c>
      <c r="J43" s="69" t="s">
        <v>2496</v>
      </c>
      <c r="K43" s="69" t="s">
        <v>529</v>
      </c>
      <c r="L43" s="69"/>
    </row>
    <row r="44" spans="7:12" ht="52" x14ac:dyDescent="0.3">
      <c r="G44" s="69" t="s">
        <v>89</v>
      </c>
      <c r="H44" s="69" t="s">
        <v>90</v>
      </c>
      <c r="I44" s="69" t="s">
        <v>3288</v>
      </c>
      <c r="J44" s="69" t="s">
        <v>2496</v>
      </c>
      <c r="K44" s="69" t="s">
        <v>530</v>
      </c>
      <c r="L44" s="69" t="s">
        <v>91</v>
      </c>
    </row>
    <row r="45" spans="7:12" ht="195" x14ac:dyDescent="0.3">
      <c r="G45" s="69" t="s">
        <v>92</v>
      </c>
      <c r="H45" s="69" t="s">
        <v>93</v>
      </c>
      <c r="I45" s="69" t="s">
        <v>3289</v>
      </c>
      <c r="J45" s="69" t="s">
        <v>2496</v>
      </c>
      <c r="K45" s="69" t="s">
        <v>531</v>
      </c>
      <c r="L45" s="69" t="s">
        <v>94</v>
      </c>
    </row>
    <row r="46" spans="7:12" ht="104" x14ac:dyDescent="0.3">
      <c r="G46" s="69" t="s">
        <v>95</v>
      </c>
      <c r="H46" s="69" t="s">
        <v>96</v>
      </c>
      <c r="I46" s="69" t="s">
        <v>3290</v>
      </c>
      <c r="J46" s="69" t="s">
        <v>2496</v>
      </c>
      <c r="K46" s="69" t="s">
        <v>532</v>
      </c>
      <c r="L46" s="69" t="s">
        <v>97</v>
      </c>
    </row>
    <row r="47" spans="7:12" ht="78" x14ac:dyDescent="0.3">
      <c r="G47" s="69" t="s">
        <v>98</v>
      </c>
      <c r="H47" s="69" t="s">
        <v>99</v>
      </c>
      <c r="I47" s="69" t="s">
        <v>3291</v>
      </c>
      <c r="J47" s="69" t="s">
        <v>2496</v>
      </c>
      <c r="K47" s="69" t="s">
        <v>533</v>
      </c>
      <c r="L47" s="69"/>
    </row>
    <row r="48" spans="7:12" ht="39" x14ac:dyDescent="0.3">
      <c r="G48" s="69" t="s">
        <v>100</v>
      </c>
      <c r="H48" s="69" t="s">
        <v>101</v>
      </c>
      <c r="I48" s="69" t="s">
        <v>3292</v>
      </c>
      <c r="J48" s="69" t="s">
        <v>2496</v>
      </c>
      <c r="K48" s="69" t="s">
        <v>534</v>
      </c>
      <c r="L48" s="69"/>
    </row>
    <row r="49" spans="7:12" ht="65" x14ac:dyDescent="0.3">
      <c r="G49" s="69" t="s">
        <v>102</v>
      </c>
      <c r="H49" s="69" t="s">
        <v>103</v>
      </c>
      <c r="I49" s="69" t="s">
        <v>3293</v>
      </c>
      <c r="J49" s="69" t="s">
        <v>2496</v>
      </c>
      <c r="K49" s="69" t="s">
        <v>535</v>
      </c>
      <c r="L49" s="69"/>
    </row>
    <row r="50" spans="7:12" ht="39" x14ac:dyDescent="0.3">
      <c r="G50" s="69" t="s">
        <v>104</v>
      </c>
      <c r="H50" s="69" t="s">
        <v>105</v>
      </c>
      <c r="I50" s="69" t="s">
        <v>3294</v>
      </c>
      <c r="J50" s="69" t="s">
        <v>2496</v>
      </c>
      <c r="K50" s="69" t="s">
        <v>536</v>
      </c>
      <c r="L50" s="69"/>
    </row>
    <row r="51" spans="7:12" ht="104" x14ac:dyDescent="0.3">
      <c r="G51" s="69" t="s">
        <v>106</v>
      </c>
      <c r="H51" s="69" t="s">
        <v>107</v>
      </c>
      <c r="I51" s="69" t="s">
        <v>3295</v>
      </c>
      <c r="J51" s="69" t="s">
        <v>2496</v>
      </c>
      <c r="K51" s="69" t="s">
        <v>537</v>
      </c>
      <c r="L51" s="69" t="s">
        <v>108</v>
      </c>
    </row>
    <row r="52" spans="7:12" ht="169" x14ac:dyDescent="0.3">
      <c r="G52" s="69" t="s">
        <v>109</v>
      </c>
      <c r="H52" s="69" t="s">
        <v>110</v>
      </c>
      <c r="I52" s="69" t="s">
        <v>3296</v>
      </c>
      <c r="J52" s="69" t="s">
        <v>2496</v>
      </c>
      <c r="K52" s="69" t="s">
        <v>538</v>
      </c>
      <c r="L52" s="69" t="s">
        <v>111</v>
      </c>
    </row>
    <row r="53" spans="7:12" ht="91" x14ac:dyDescent="0.3">
      <c r="G53" s="69" t="s">
        <v>112</v>
      </c>
      <c r="H53" s="69" t="s">
        <v>113</v>
      </c>
      <c r="I53" s="69" t="s">
        <v>3297</v>
      </c>
      <c r="J53" s="69" t="s">
        <v>2496</v>
      </c>
      <c r="K53" s="69" t="s">
        <v>2271</v>
      </c>
      <c r="L53" s="69"/>
    </row>
    <row r="54" spans="7:12" ht="156" x14ac:dyDescent="0.3">
      <c r="G54" s="69" t="s">
        <v>114</v>
      </c>
      <c r="H54" s="69" t="s">
        <v>115</v>
      </c>
      <c r="I54" s="69" t="s">
        <v>3298</v>
      </c>
      <c r="J54" s="69" t="s">
        <v>2496</v>
      </c>
      <c r="K54" s="69" t="s">
        <v>3411</v>
      </c>
      <c r="L54" s="69" t="s">
        <v>116</v>
      </c>
    </row>
    <row r="55" spans="7:12" ht="117" x14ac:dyDescent="0.3">
      <c r="G55" s="69" t="s">
        <v>117</v>
      </c>
      <c r="H55" s="69" t="s">
        <v>118</v>
      </c>
      <c r="I55" s="69" t="s">
        <v>3299</v>
      </c>
      <c r="J55" s="69" t="s">
        <v>2496</v>
      </c>
      <c r="K55" s="69" t="s">
        <v>539</v>
      </c>
      <c r="L55" s="69"/>
    </row>
    <row r="56" spans="7:12" ht="234" x14ac:dyDescent="0.3">
      <c r="G56" s="69" t="s">
        <v>119</v>
      </c>
      <c r="H56" s="69" t="s">
        <v>120</v>
      </c>
      <c r="I56" s="69" t="s">
        <v>3300</v>
      </c>
      <c r="J56" s="69" t="s">
        <v>2496</v>
      </c>
      <c r="K56" s="69" t="s">
        <v>3412</v>
      </c>
      <c r="L56" s="69" t="s">
        <v>121</v>
      </c>
    </row>
    <row r="57" spans="7:12" ht="78" x14ac:dyDescent="0.3">
      <c r="G57" s="69" t="s">
        <v>122</v>
      </c>
      <c r="H57" s="69" t="s">
        <v>123</v>
      </c>
      <c r="I57" s="69" t="s">
        <v>3301</v>
      </c>
      <c r="J57" s="69" t="s">
        <v>2496</v>
      </c>
      <c r="K57" s="69" t="s">
        <v>540</v>
      </c>
      <c r="L57" s="69" t="s">
        <v>124</v>
      </c>
    </row>
    <row r="58" spans="7:12" ht="143" x14ac:dyDescent="0.3">
      <c r="G58" s="69" t="s">
        <v>125</v>
      </c>
      <c r="H58" s="69" t="s">
        <v>126</v>
      </c>
      <c r="I58" s="69" t="s">
        <v>3302</v>
      </c>
      <c r="J58" s="69" t="s">
        <v>2496</v>
      </c>
      <c r="K58" s="69" t="s">
        <v>541</v>
      </c>
      <c r="L58" s="69" t="s">
        <v>127</v>
      </c>
    </row>
    <row r="59" spans="7:12" ht="52" x14ac:dyDescent="0.3">
      <c r="G59" s="69" t="s">
        <v>128</v>
      </c>
      <c r="H59" s="69" t="s">
        <v>129</v>
      </c>
      <c r="I59" s="69" t="s">
        <v>3303</v>
      </c>
      <c r="J59" s="69" t="s">
        <v>2496</v>
      </c>
      <c r="K59" s="69" t="s">
        <v>542</v>
      </c>
      <c r="L59" s="69"/>
    </row>
    <row r="60" spans="7:12" ht="39" x14ac:dyDescent="0.3">
      <c r="G60" s="69" t="s">
        <v>130</v>
      </c>
      <c r="H60" s="69" t="s">
        <v>131</v>
      </c>
      <c r="I60" s="69" t="s">
        <v>3304</v>
      </c>
      <c r="J60" s="69" t="s">
        <v>2496</v>
      </c>
      <c r="K60" s="69" t="s">
        <v>543</v>
      </c>
      <c r="L60" s="69"/>
    </row>
    <row r="61" spans="7:12" ht="52" x14ac:dyDescent="0.3">
      <c r="G61" s="69" t="s">
        <v>132</v>
      </c>
      <c r="H61" s="69" t="s">
        <v>133</v>
      </c>
      <c r="I61" s="69" t="s">
        <v>3305</v>
      </c>
      <c r="J61" s="69" t="s">
        <v>2496</v>
      </c>
      <c r="K61" s="69" t="s">
        <v>544</v>
      </c>
      <c r="L61" s="69"/>
    </row>
    <row r="62" spans="7:12" ht="143" x14ac:dyDescent="0.3">
      <c r="G62" s="69" t="s">
        <v>3306</v>
      </c>
      <c r="H62" s="69" t="s">
        <v>3307</v>
      </c>
      <c r="I62" s="69" t="s">
        <v>3308</v>
      </c>
      <c r="J62" s="69" t="s">
        <v>2496</v>
      </c>
      <c r="K62" s="69" t="s">
        <v>3413</v>
      </c>
      <c r="L62" s="69"/>
    </row>
    <row r="63" spans="7:12" ht="104" x14ac:dyDescent="0.3">
      <c r="G63" s="69" t="s">
        <v>134</v>
      </c>
      <c r="H63" s="69" t="s">
        <v>135</v>
      </c>
      <c r="I63" s="69" t="s">
        <v>3309</v>
      </c>
      <c r="J63" s="69" t="s">
        <v>2496</v>
      </c>
      <c r="K63" s="69" t="s">
        <v>545</v>
      </c>
      <c r="L63" s="69"/>
    </row>
    <row r="64" spans="7:12" ht="78" x14ac:dyDescent="0.3">
      <c r="G64" s="69" t="s">
        <v>136</v>
      </c>
      <c r="H64" s="69" t="s">
        <v>137</v>
      </c>
      <c r="I64" s="69" t="s">
        <v>3310</v>
      </c>
      <c r="J64" s="69" t="s">
        <v>2496</v>
      </c>
      <c r="K64" s="69" t="s">
        <v>546</v>
      </c>
      <c r="L64" s="69" t="s">
        <v>140</v>
      </c>
    </row>
    <row r="65" spans="7:12" ht="104" x14ac:dyDescent="0.3">
      <c r="G65" s="69" t="s">
        <v>138</v>
      </c>
      <c r="H65" s="69" t="s">
        <v>139</v>
      </c>
      <c r="I65" s="69" t="s">
        <v>3311</v>
      </c>
      <c r="J65" s="69" t="s">
        <v>2496</v>
      </c>
      <c r="K65" s="69" t="s">
        <v>547</v>
      </c>
      <c r="L65" s="69" t="s">
        <v>143</v>
      </c>
    </row>
    <row r="66" spans="7:12" ht="208" x14ac:dyDescent="0.3">
      <c r="G66" s="69" t="s">
        <v>141</v>
      </c>
      <c r="H66" s="69" t="s">
        <v>142</v>
      </c>
      <c r="I66" s="69" t="s">
        <v>3312</v>
      </c>
      <c r="J66" s="69" t="s">
        <v>2496</v>
      </c>
      <c r="K66" s="69" t="s">
        <v>3414</v>
      </c>
      <c r="L66" s="69"/>
    </row>
    <row r="67" spans="7:12" ht="104" x14ac:dyDescent="0.3">
      <c r="G67" s="69" t="s">
        <v>144</v>
      </c>
      <c r="H67" s="69" t="s">
        <v>145</v>
      </c>
      <c r="I67" s="69" t="s">
        <v>3313</v>
      </c>
      <c r="J67" s="69" t="s">
        <v>2496</v>
      </c>
      <c r="K67" s="69" t="s">
        <v>3415</v>
      </c>
      <c r="L67" s="69"/>
    </row>
    <row r="68" spans="7:12" ht="39" x14ac:dyDescent="0.3">
      <c r="G68" s="69" t="s">
        <v>146</v>
      </c>
      <c r="H68" s="69" t="s">
        <v>147</v>
      </c>
      <c r="I68" s="69" t="s">
        <v>3314</v>
      </c>
      <c r="J68" s="69" t="s">
        <v>2496</v>
      </c>
      <c r="K68" s="69" t="s">
        <v>548</v>
      </c>
      <c r="L68" s="69" t="s">
        <v>150</v>
      </c>
    </row>
    <row r="69" spans="7:12" ht="104" x14ac:dyDescent="0.3">
      <c r="G69" s="69" t="s">
        <v>148</v>
      </c>
      <c r="H69" s="69" t="s">
        <v>149</v>
      </c>
      <c r="I69" s="69" t="s">
        <v>3315</v>
      </c>
      <c r="J69" s="69" t="s">
        <v>2496</v>
      </c>
      <c r="K69" s="69" t="s">
        <v>549</v>
      </c>
      <c r="L69" s="69" t="s">
        <v>153</v>
      </c>
    </row>
    <row r="70" spans="7:12" ht="117" x14ac:dyDescent="0.3">
      <c r="G70" s="69" t="s">
        <v>151</v>
      </c>
      <c r="H70" s="69" t="s">
        <v>152</v>
      </c>
      <c r="I70" s="69" t="s">
        <v>3316</v>
      </c>
      <c r="J70" s="69" t="s">
        <v>2496</v>
      </c>
      <c r="K70" s="69" t="s">
        <v>550</v>
      </c>
      <c r="L70" s="69"/>
    </row>
    <row r="71" spans="7:12" ht="39" x14ac:dyDescent="0.3">
      <c r="G71" s="69" t="s">
        <v>154</v>
      </c>
      <c r="H71" s="69" t="s">
        <v>155</v>
      </c>
      <c r="I71" s="69" t="s">
        <v>3317</v>
      </c>
      <c r="J71" s="69" t="s">
        <v>2496</v>
      </c>
      <c r="K71" s="69" t="s">
        <v>551</v>
      </c>
      <c r="L71" s="69" t="s">
        <v>158</v>
      </c>
    </row>
    <row r="72" spans="7:12" ht="143" x14ac:dyDescent="0.3">
      <c r="G72" s="69" t="s">
        <v>156</v>
      </c>
      <c r="H72" s="69" t="s">
        <v>157</v>
      </c>
      <c r="I72" s="69" t="s">
        <v>3318</v>
      </c>
      <c r="J72" s="69" t="s">
        <v>2496</v>
      </c>
      <c r="K72" s="69" t="s">
        <v>552</v>
      </c>
      <c r="L72" s="69"/>
    </row>
    <row r="73" spans="7:12" ht="52" x14ac:dyDescent="0.3">
      <c r="G73" s="69" t="s">
        <v>159</v>
      </c>
      <c r="H73" s="69" t="s">
        <v>160</v>
      </c>
      <c r="I73" s="69" t="s">
        <v>3319</v>
      </c>
      <c r="J73" s="69" t="s">
        <v>2496</v>
      </c>
      <c r="K73" s="69" t="s">
        <v>553</v>
      </c>
      <c r="L73" s="69" t="s">
        <v>163</v>
      </c>
    </row>
    <row r="74" spans="7:12" ht="169" x14ac:dyDescent="0.3">
      <c r="G74" s="69" t="s">
        <v>161</v>
      </c>
      <c r="H74" s="69" t="s">
        <v>162</v>
      </c>
      <c r="I74" s="69" t="s">
        <v>3320</v>
      </c>
      <c r="J74" s="69" t="s">
        <v>2496</v>
      </c>
      <c r="K74" s="69" t="s">
        <v>554</v>
      </c>
      <c r="L74" s="69"/>
    </row>
    <row r="75" spans="7:12" ht="65" x14ac:dyDescent="0.3">
      <c r="G75" s="69" t="s">
        <v>164</v>
      </c>
      <c r="H75" s="69" t="s">
        <v>165</v>
      </c>
      <c r="I75" s="69" t="s">
        <v>3321</v>
      </c>
      <c r="J75" s="69" t="s">
        <v>2496</v>
      </c>
      <c r="K75" s="69" t="s">
        <v>555</v>
      </c>
      <c r="L75" s="69"/>
    </row>
    <row r="76" spans="7:12" ht="104" x14ac:dyDescent="0.3">
      <c r="G76" s="69" t="s">
        <v>166</v>
      </c>
      <c r="H76" s="69" t="s">
        <v>167</v>
      </c>
      <c r="I76" s="69" t="s">
        <v>3322</v>
      </c>
      <c r="J76" s="69" t="s">
        <v>2496</v>
      </c>
      <c r="K76" s="69" t="s">
        <v>556</v>
      </c>
      <c r="L76" s="69" t="s">
        <v>170</v>
      </c>
    </row>
    <row r="77" spans="7:12" ht="91" x14ac:dyDescent="0.3">
      <c r="G77" s="69" t="s">
        <v>168</v>
      </c>
      <c r="H77" s="69" t="s">
        <v>169</v>
      </c>
      <c r="I77" s="69" t="s">
        <v>3323</v>
      </c>
      <c r="J77" s="69" t="s">
        <v>2496</v>
      </c>
      <c r="K77" s="69" t="s">
        <v>557</v>
      </c>
      <c r="L77" s="69" t="s">
        <v>173</v>
      </c>
    </row>
    <row r="78" spans="7:12" ht="130" x14ac:dyDescent="0.3">
      <c r="G78" s="69" t="s">
        <v>171</v>
      </c>
      <c r="H78" s="69" t="s">
        <v>172</v>
      </c>
      <c r="I78" s="69" t="s">
        <v>3324</v>
      </c>
      <c r="J78" s="69" t="s">
        <v>2496</v>
      </c>
      <c r="K78" s="69" t="s">
        <v>558</v>
      </c>
      <c r="L78" s="69"/>
    </row>
    <row r="79" spans="7:12" ht="91" x14ac:dyDescent="0.3">
      <c r="G79" s="69" t="s">
        <v>174</v>
      </c>
      <c r="H79" s="69" t="s">
        <v>175</v>
      </c>
      <c r="I79" s="69" t="s">
        <v>3325</v>
      </c>
      <c r="J79" s="69" t="s">
        <v>2496</v>
      </c>
      <c r="K79" s="69" t="s">
        <v>559</v>
      </c>
      <c r="L79" s="69" t="s">
        <v>178</v>
      </c>
    </row>
    <row r="80" spans="7:12" ht="78" x14ac:dyDescent="0.3">
      <c r="G80" s="69" t="s">
        <v>176</v>
      </c>
      <c r="H80" s="69" t="s">
        <v>177</v>
      </c>
      <c r="I80" s="69" t="s">
        <v>3326</v>
      </c>
      <c r="J80" s="69" t="s">
        <v>2496</v>
      </c>
      <c r="K80" s="69" t="s">
        <v>560</v>
      </c>
      <c r="L80" s="69"/>
    </row>
    <row r="81" spans="7:12" ht="52" x14ac:dyDescent="0.3">
      <c r="G81" s="69" t="s">
        <v>179</v>
      </c>
      <c r="H81" s="69" t="s">
        <v>180</v>
      </c>
      <c r="I81" s="69" t="s">
        <v>3327</v>
      </c>
      <c r="J81" s="69" t="s">
        <v>2496</v>
      </c>
      <c r="K81" s="69" t="s">
        <v>561</v>
      </c>
      <c r="L81" s="69" t="s">
        <v>183</v>
      </c>
    </row>
    <row r="82" spans="7:12" ht="143" x14ac:dyDescent="0.3">
      <c r="G82" s="69" t="s">
        <v>181</v>
      </c>
      <c r="H82" s="69" t="s">
        <v>182</v>
      </c>
      <c r="I82" s="69" t="s">
        <v>3328</v>
      </c>
      <c r="J82" s="69" t="s">
        <v>2496</v>
      </c>
      <c r="K82" s="69" t="s">
        <v>3416</v>
      </c>
      <c r="L82" s="69" t="s">
        <v>186</v>
      </c>
    </row>
    <row r="83" spans="7:12" ht="117" x14ac:dyDescent="0.3">
      <c r="G83" s="69" t="s">
        <v>184</v>
      </c>
      <c r="H83" s="69" t="s">
        <v>185</v>
      </c>
      <c r="I83" s="69" t="s">
        <v>3329</v>
      </c>
      <c r="J83" s="69" t="s">
        <v>2496</v>
      </c>
      <c r="K83" s="69" t="s">
        <v>562</v>
      </c>
      <c r="L83" s="69" t="s">
        <v>189</v>
      </c>
    </row>
    <row r="84" spans="7:12" ht="286" x14ac:dyDescent="0.3">
      <c r="G84" s="69" t="s">
        <v>187</v>
      </c>
      <c r="H84" s="69" t="s">
        <v>188</v>
      </c>
      <c r="I84" s="69" t="s">
        <v>3330</v>
      </c>
      <c r="J84" s="69" t="s">
        <v>2496</v>
      </c>
      <c r="K84" s="69" t="s">
        <v>3417</v>
      </c>
      <c r="L84" s="69" t="s">
        <v>192</v>
      </c>
    </row>
    <row r="85" spans="7:12" ht="117" x14ac:dyDescent="0.3">
      <c r="G85" s="69" t="s">
        <v>190</v>
      </c>
      <c r="H85" s="69" t="s">
        <v>191</v>
      </c>
      <c r="I85" s="69" t="s">
        <v>3331</v>
      </c>
      <c r="J85" s="69" t="s">
        <v>2496</v>
      </c>
      <c r="K85" s="69" t="s">
        <v>3418</v>
      </c>
      <c r="L85" s="69" t="s">
        <v>195</v>
      </c>
    </row>
    <row r="86" spans="7:12" ht="234" x14ac:dyDescent="0.3">
      <c r="G86" s="69" t="s">
        <v>193</v>
      </c>
      <c r="H86" s="69" t="s">
        <v>194</v>
      </c>
      <c r="I86" s="69" t="s">
        <v>3332</v>
      </c>
      <c r="J86" s="69" t="s">
        <v>2496</v>
      </c>
      <c r="K86" s="69" t="s">
        <v>563</v>
      </c>
      <c r="L86" s="69"/>
    </row>
    <row r="87" spans="7:12" ht="65" x14ac:dyDescent="0.3">
      <c r="G87" s="69" t="s">
        <v>196</v>
      </c>
      <c r="H87" s="69" t="s">
        <v>197</v>
      </c>
      <c r="I87" s="69" t="s">
        <v>3333</v>
      </c>
      <c r="J87" s="69" t="s">
        <v>2496</v>
      </c>
      <c r="K87" s="69" t="s">
        <v>564</v>
      </c>
      <c r="L87" s="69" t="s">
        <v>200</v>
      </c>
    </row>
    <row r="88" spans="7:12" ht="52" x14ac:dyDescent="0.3">
      <c r="G88" s="69" t="s">
        <v>198</v>
      </c>
      <c r="H88" s="69" t="s">
        <v>199</v>
      </c>
      <c r="I88" s="69" t="s">
        <v>3334</v>
      </c>
      <c r="J88" s="69" t="s">
        <v>2496</v>
      </c>
      <c r="K88" s="69" t="s">
        <v>565</v>
      </c>
      <c r="L88" s="69" t="s">
        <v>203</v>
      </c>
    </row>
    <row r="89" spans="7:12" ht="130" x14ac:dyDescent="0.3">
      <c r="G89" s="69" t="s">
        <v>201</v>
      </c>
      <c r="H89" s="69" t="s">
        <v>202</v>
      </c>
      <c r="I89" s="69" t="s">
        <v>3335</v>
      </c>
      <c r="J89" s="69" t="s">
        <v>2496</v>
      </c>
      <c r="K89" s="69" t="s">
        <v>3419</v>
      </c>
      <c r="L89" s="69" t="s">
        <v>206</v>
      </c>
    </row>
    <row r="90" spans="7:12" ht="39" x14ac:dyDescent="0.3">
      <c r="G90" s="69" t="s">
        <v>204</v>
      </c>
      <c r="H90" s="69" t="s">
        <v>205</v>
      </c>
      <c r="I90" s="69" t="s">
        <v>3336</v>
      </c>
      <c r="J90" s="69" t="s">
        <v>2496</v>
      </c>
      <c r="K90" s="69" t="s">
        <v>2271</v>
      </c>
      <c r="L90" s="69"/>
    </row>
    <row r="91" spans="7:12" ht="117" x14ac:dyDescent="0.3">
      <c r="G91" s="69" t="s">
        <v>207</v>
      </c>
      <c r="H91" s="69" t="s">
        <v>208</v>
      </c>
      <c r="I91" s="69" t="s">
        <v>3337</v>
      </c>
      <c r="J91" s="69" t="s">
        <v>2496</v>
      </c>
      <c r="K91" s="69" t="s">
        <v>3420</v>
      </c>
      <c r="L91" s="69" t="s">
        <v>211</v>
      </c>
    </row>
    <row r="92" spans="7:12" ht="117" x14ac:dyDescent="0.3">
      <c r="G92" s="69" t="s">
        <v>209</v>
      </c>
      <c r="H92" s="69" t="s">
        <v>210</v>
      </c>
      <c r="I92" s="69" t="s">
        <v>3338</v>
      </c>
      <c r="J92" s="69" t="s">
        <v>2496</v>
      </c>
      <c r="K92" s="69" t="s">
        <v>566</v>
      </c>
      <c r="L92" s="69" t="s">
        <v>214</v>
      </c>
    </row>
    <row r="93" spans="7:12" ht="208" x14ac:dyDescent="0.3">
      <c r="G93" s="69" t="s">
        <v>212</v>
      </c>
      <c r="H93" s="69" t="s">
        <v>213</v>
      </c>
      <c r="I93" s="69" t="s">
        <v>3339</v>
      </c>
      <c r="J93" s="69" t="s">
        <v>2496</v>
      </c>
      <c r="K93" s="69" t="s">
        <v>3421</v>
      </c>
      <c r="L93" s="69"/>
    </row>
    <row r="94" spans="7:12" ht="104" x14ac:dyDescent="0.3">
      <c r="G94" s="69" t="s">
        <v>215</v>
      </c>
      <c r="H94" s="69" t="s">
        <v>216</v>
      </c>
      <c r="I94" s="69" t="s">
        <v>3340</v>
      </c>
      <c r="J94" s="69" t="s">
        <v>2496</v>
      </c>
      <c r="K94" s="69" t="s">
        <v>567</v>
      </c>
      <c r="L94" s="69"/>
    </row>
    <row r="95" spans="7:12" ht="52" x14ac:dyDescent="0.3">
      <c r="G95" s="69" t="s">
        <v>217</v>
      </c>
      <c r="H95" s="69" t="s">
        <v>218</v>
      </c>
      <c r="I95" s="69" t="s">
        <v>3341</v>
      </c>
      <c r="J95" s="69" t="s">
        <v>2496</v>
      </c>
      <c r="K95" s="69" t="s">
        <v>362</v>
      </c>
      <c r="L95" s="69"/>
    </row>
    <row r="96" spans="7:12" ht="78" x14ac:dyDescent="0.3">
      <c r="G96" s="69" t="s">
        <v>219</v>
      </c>
      <c r="H96" s="69" t="s">
        <v>220</v>
      </c>
      <c r="I96" s="69" t="s">
        <v>3342</v>
      </c>
      <c r="J96" s="69" t="s">
        <v>2496</v>
      </c>
      <c r="K96" s="69" t="s">
        <v>568</v>
      </c>
      <c r="L96" s="69" t="s">
        <v>223</v>
      </c>
    </row>
    <row r="97" spans="7:12" ht="65" x14ac:dyDescent="0.3">
      <c r="G97" s="69" t="s">
        <v>221</v>
      </c>
      <c r="H97" s="69" t="s">
        <v>222</v>
      </c>
      <c r="I97" s="69" t="s">
        <v>3343</v>
      </c>
      <c r="J97" s="69" t="s">
        <v>2496</v>
      </c>
      <c r="K97" s="69" t="s">
        <v>569</v>
      </c>
      <c r="L97" s="69"/>
    </row>
    <row r="98" spans="7:12" ht="156" x14ac:dyDescent="0.3">
      <c r="G98" s="69" t="s">
        <v>224</v>
      </c>
      <c r="H98" s="69" t="s">
        <v>225</v>
      </c>
      <c r="I98" s="69" t="s">
        <v>3344</v>
      </c>
      <c r="J98" s="69" t="s">
        <v>2496</v>
      </c>
      <c r="K98" s="69" t="s">
        <v>570</v>
      </c>
      <c r="L98" s="69" t="s">
        <v>228</v>
      </c>
    </row>
    <row r="99" spans="7:12" ht="39" x14ac:dyDescent="0.3">
      <c r="G99" s="69" t="s">
        <v>3345</v>
      </c>
      <c r="H99" s="69" t="s">
        <v>3346</v>
      </c>
      <c r="I99" s="69" t="s">
        <v>3347</v>
      </c>
      <c r="J99" s="69" t="s">
        <v>2496</v>
      </c>
      <c r="K99" s="69" t="s">
        <v>3422</v>
      </c>
      <c r="L99" s="69" t="s">
        <v>231</v>
      </c>
    </row>
    <row r="100" spans="7:12" ht="156" x14ac:dyDescent="0.3">
      <c r="G100" s="69" t="s">
        <v>226</v>
      </c>
      <c r="H100" s="69" t="s">
        <v>227</v>
      </c>
      <c r="I100" s="69" t="s">
        <v>3348</v>
      </c>
      <c r="J100" s="69" t="s">
        <v>2496</v>
      </c>
      <c r="K100" s="69" t="s">
        <v>571</v>
      </c>
      <c r="L100" s="69"/>
    </row>
    <row r="101" spans="7:12" ht="117" x14ac:dyDescent="0.3">
      <c r="G101" s="69" t="s">
        <v>229</v>
      </c>
      <c r="H101" s="69" t="s">
        <v>230</v>
      </c>
      <c r="I101" s="69" t="s">
        <v>3349</v>
      </c>
      <c r="J101" s="69" t="s">
        <v>2496</v>
      </c>
      <c r="K101" s="69" t="s">
        <v>572</v>
      </c>
      <c r="L101" s="69"/>
    </row>
    <row r="102" spans="7:12" ht="117" x14ac:dyDescent="0.3">
      <c r="G102" s="69" t="s">
        <v>232</v>
      </c>
      <c r="H102" s="69" t="s">
        <v>233</v>
      </c>
      <c r="I102" s="69" t="s">
        <v>3350</v>
      </c>
      <c r="J102" s="69" t="s">
        <v>2496</v>
      </c>
      <c r="K102" s="69" t="s">
        <v>2271</v>
      </c>
      <c r="L102" s="69" t="s">
        <v>238</v>
      </c>
    </row>
    <row r="103" spans="7:12" ht="169" x14ac:dyDescent="0.3">
      <c r="G103" s="69" t="s">
        <v>234</v>
      </c>
      <c r="H103" s="69" t="s">
        <v>235</v>
      </c>
      <c r="I103" s="69" t="s">
        <v>3351</v>
      </c>
      <c r="J103" s="69" t="s">
        <v>2496</v>
      </c>
      <c r="K103" s="69" t="s">
        <v>573</v>
      </c>
      <c r="L103" s="69" t="s">
        <v>241</v>
      </c>
    </row>
    <row r="104" spans="7:12" ht="117" x14ac:dyDescent="0.3">
      <c r="G104" s="69" t="s">
        <v>236</v>
      </c>
      <c r="H104" s="69" t="s">
        <v>237</v>
      </c>
      <c r="I104" s="69" t="s">
        <v>3352</v>
      </c>
      <c r="J104" s="69" t="s">
        <v>2496</v>
      </c>
      <c r="K104" s="69" t="s">
        <v>574</v>
      </c>
      <c r="L104" s="69"/>
    </row>
    <row r="105" spans="7:12" ht="143" x14ac:dyDescent="0.3">
      <c r="G105" s="69" t="s">
        <v>239</v>
      </c>
      <c r="H105" s="69" t="s">
        <v>240</v>
      </c>
      <c r="I105" s="69" t="s">
        <v>3353</v>
      </c>
      <c r="J105" s="69" t="s">
        <v>2496</v>
      </c>
      <c r="K105" s="69" t="s">
        <v>575</v>
      </c>
      <c r="L105" s="69"/>
    </row>
    <row r="106" spans="7:12" ht="52" x14ac:dyDescent="0.3">
      <c r="G106" s="69" t="s">
        <v>242</v>
      </c>
      <c r="H106" s="69" t="s">
        <v>243</v>
      </c>
      <c r="I106" s="69" t="s">
        <v>3354</v>
      </c>
      <c r="J106" s="69" t="s">
        <v>2496</v>
      </c>
      <c r="K106" s="69" t="s">
        <v>576</v>
      </c>
      <c r="L106" s="69"/>
    </row>
    <row r="107" spans="7:12" ht="52" x14ac:dyDescent="0.3">
      <c r="G107" s="69" t="s">
        <v>244</v>
      </c>
      <c r="H107" s="69" t="s">
        <v>245</v>
      </c>
      <c r="I107" s="69" t="s">
        <v>3355</v>
      </c>
      <c r="J107" s="69" t="s">
        <v>2496</v>
      </c>
      <c r="K107" s="69" t="s">
        <v>577</v>
      </c>
      <c r="L107" s="69" t="s">
        <v>250</v>
      </c>
    </row>
    <row r="108" spans="7:12" ht="91" x14ac:dyDescent="0.3">
      <c r="G108" s="69" t="s">
        <v>246</v>
      </c>
      <c r="H108" s="69" t="s">
        <v>247</v>
      </c>
      <c r="I108" s="69" t="s">
        <v>3356</v>
      </c>
      <c r="J108" s="69" t="s">
        <v>2496</v>
      </c>
      <c r="K108" s="69" t="s">
        <v>578</v>
      </c>
      <c r="L108" s="69" t="s">
        <v>253</v>
      </c>
    </row>
    <row r="109" spans="7:12" ht="104" x14ac:dyDescent="0.3">
      <c r="G109" s="69" t="s">
        <v>248</v>
      </c>
      <c r="H109" s="69" t="s">
        <v>249</v>
      </c>
      <c r="I109" s="69" t="s">
        <v>3357</v>
      </c>
      <c r="J109" s="69" t="s">
        <v>2496</v>
      </c>
      <c r="K109" s="69" t="s">
        <v>579</v>
      </c>
      <c r="L109" s="69"/>
    </row>
    <row r="110" spans="7:12" ht="130" x14ac:dyDescent="0.3">
      <c r="G110" s="69" t="s">
        <v>251</v>
      </c>
      <c r="H110" s="69" t="s">
        <v>252</v>
      </c>
      <c r="I110" s="69" t="s">
        <v>3358</v>
      </c>
      <c r="J110" s="69" t="s">
        <v>2496</v>
      </c>
      <c r="K110" s="69" t="s">
        <v>580</v>
      </c>
      <c r="L110" s="69"/>
    </row>
    <row r="111" spans="7:12" ht="39" x14ac:dyDescent="0.3">
      <c r="G111" s="69" t="s">
        <v>254</v>
      </c>
      <c r="H111" s="69" t="s">
        <v>255</v>
      </c>
      <c r="I111" s="69" t="s">
        <v>3359</v>
      </c>
      <c r="J111" s="69" t="s">
        <v>2496</v>
      </c>
      <c r="K111" s="69" t="s">
        <v>581</v>
      </c>
      <c r="L111" s="69" t="s">
        <v>260</v>
      </c>
    </row>
    <row r="112" spans="7:12" ht="65" x14ac:dyDescent="0.3">
      <c r="G112" s="69" t="s">
        <v>256</v>
      </c>
      <c r="H112" s="69" t="s">
        <v>257</v>
      </c>
      <c r="I112" s="69" t="s">
        <v>3360</v>
      </c>
      <c r="J112" s="69" t="s">
        <v>2496</v>
      </c>
      <c r="K112" s="69" t="s">
        <v>582</v>
      </c>
      <c r="L112" s="69"/>
    </row>
    <row r="113" spans="7:12" ht="39" x14ac:dyDescent="0.3">
      <c r="G113" s="69" t="s">
        <v>258</v>
      </c>
      <c r="H113" s="69" t="s">
        <v>259</v>
      </c>
      <c r="I113" s="69" t="s">
        <v>3361</v>
      </c>
      <c r="J113" s="69" t="s">
        <v>2496</v>
      </c>
      <c r="K113" s="69" t="s">
        <v>583</v>
      </c>
      <c r="L113" s="69"/>
    </row>
    <row r="114" spans="7:12" ht="65" x14ac:dyDescent="0.3">
      <c r="G114" s="69" t="s">
        <v>261</v>
      </c>
      <c r="H114" s="69" t="s">
        <v>262</v>
      </c>
      <c r="I114" s="69" t="s">
        <v>3362</v>
      </c>
      <c r="J114" s="69" t="s">
        <v>2496</v>
      </c>
      <c r="K114" s="69" t="s">
        <v>584</v>
      </c>
      <c r="L114" s="69"/>
    </row>
    <row r="115" spans="7:12" ht="52" x14ac:dyDescent="0.3">
      <c r="G115" s="69" t="s">
        <v>263</v>
      </c>
      <c r="H115" s="69" t="s">
        <v>264</v>
      </c>
      <c r="I115" s="69" t="s">
        <v>3363</v>
      </c>
      <c r="J115" s="69" t="s">
        <v>2496</v>
      </c>
      <c r="K115" s="69" t="s">
        <v>585</v>
      </c>
      <c r="L115" s="69" t="s">
        <v>269</v>
      </c>
    </row>
    <row r="116" spans="7:12" ht="104" x14ac:dyDescent="0.3">
      <c r="G116" s="69" t="s">
        <v>265</v>
      </c>
      <c r="H116" s="69" t="s">
        <v>266</v>
      </c>
      <c r="I116" s="69" t="s">
        <v>3364</v>
      </c>
      <c r="J116" s="69" t="s">
        <v>2496</v>
      </c>
      <c r="K116" s="69" t="s">
        <v>586</v>
      </c>
      <c r="L116" s="69"/>
    </row>
    <row r="117" spans="7:12" ht="286" x14ac:dyDescent="0.3">
      <c r="G117" s="69" t="s">
        <v>267</v>
      </c>
      <c r="H117" s="69" t="s">
        <v>268</v>
      </c>
      <c r="I117" s="69" t="s">
        <v>3365</v>
      </c>
      <c r="J117" s="69" t="s">
        <v>2496</v>
      </c>
      <c r="K117" s="69" t="s">
        <v>3423</v>
      </c>
      <c r="L117" s="69"/>
    </row>
    <row r="118" spans="7:12" ht="91" x14ac:dyDescent="0.3">
      <c r="G118" s="69" t="s">
        <v>270</v>
      </c>
      <c r="H118" s="69" t="s">
        <v>271</v>
      </c>
      <c r="I118" s="69" t="s">
        <v>3366</v>
      </c>
      <c r="J118" s="69" t="s">
        <v>2496</v>
      </c>
      <c r="K118" s="69" t="s">
        <v>365</v>
      </c>
      <c r="L118" s="69" t="s">
        <v>276</v>
      </c>
    </row>
    <row r="119" spans="7:12" ht="117" x14ac:dyDescent="0.3">
      <c r="G119" s="69" t="s">
        <v>3367</v>
      </c>
      <c r="H119" s="69" t="s">
        <v>3368</v>
      </c>
      <c r="I119" s="69" t="s">
        <v>3369</v>
      </c>
      <c r="J119" s="69" t="s">
        <v>2496</v>
      </c>
      <c r="K119" s="69" t="s">
        <v>3424</v>
      </c>
      <c r="L119" s="69" t="s">
        <v>279</v>
      </c>
    </row>
    <row r="120" spans="7:12" ht="78" x14ac:dyDescent="0.3">
      <c r="G120" s="69" t="s">
        <v>272</v>
      </c>
      <c r="H120" s="69" t="s">
        <v>273</v>
      </c>
      <c r="I120" s="69" t="s">
        <v>3370</v>
      </c>
      <c r="J120" s="69" t="s">
        <v>2496</v>
      </c>
      <c r="K120" s="69" t="s">
        <v>3425</v>
      </c>
      <c r="L120" s="69" t="s">
        <v>282</v>
      </c>
    </row>
    <row r="121" spans="7:12" ht="78" x14ac:dyDescent="0.3">
      <c r="G121" s="69" t="s">
        <v>274</v>
      </c>
      <c r="H121" s="69" t="s">
        <v>275</v>
      </c>
      <c r="I121" s="69" t="s">
        <v>3371</v>
      </c>
      <c r="J121" s="69" t="s">
        <v>2496</v>
      </c>
      <c r="K121" s="69" t="s">
        <v>3426</v>
      </c>
      <c r="L121" s="69"/>
    </row>
    <row r="122" spans="7:12" ht="78" x14ac:dyDescent="0.3">
      <c r="G122" s="69" t="s">
        <v>277</v>
      </c>
      <c r="H122" s="69" t="s">
        <v>278</v>
      </c>
      <c r="I122" s="69" t="s">
        <v>3372</v>
      </c>
      <c r="J122" s="69" t="s">
        <v>2496</v>
      </c>
      <c r="K122" s="69" t="s">
        <v>587</v>
      </c>
      <c r="L122" s="69"/>
    </row>
    <row r="123" spans="7:12" ht="104" x14ac:dyDescent="0.3">
      <c r="G123" s="69" t="s">
        <v>280</v>
      </c>
      <c r="H123" s="69" t="s">
        <v>281</v>
      </c>
      <c r="I123" s="69" t="s">
        <v>3373</v>
      </c>
      <c r="J123" s="69" t="s">
        <v>2496</v>
      </c>
      <c r="K123" s="69" t="s">
        <v>588</v>
      </c>
      <c r="L123" s="69"/>
    </row>
    <row r="124" spans="7:12" ht="52" x14ac:dyDescent="0.3">
      <c r="G124" s="69" t="s">
        <v>283</v>
      </c>
      <c r="H124" s="69" t="s">
        <v>284</v>
      </c>
      <c r="I124" s="69" t="s">
        <v>3374</v>
      </c>
      <c r="J124" s="69" t="s">
        <v>2496</v>
      </c>
      <c r="K124" s="69" t="s">
        <v>3427</v>
      </c>
      <c r="L124" s="69" t="s">
        <v>291</v>
      </c>
    </row>
    <row r="125" spans="7:12" ht="52" x14ac:dyDescent="0.3">
      <c r="G125" s="69" t="s">
        <v>285</v>
      </c>
      <c r="H125" s="69" t="s">
        <v>286</v>
      </c>
      <c r="I125" s="69" t="s">
        <v>3375</v>
      </c>
      <c r="J125" s="69" t="s">
        <v>2496</v>
      </c>
      <c r="K125" s="69" t="s">
        <v>589</v>
      </c>
      <c r="L125" s="69"/>
    </row>
    <row r="126" spans="7:12" ht="65" x14ac:dyDescent="0.3">
      <c r="G126" s="69" t="s">
        <v>287</v>
      </c>
      <c r="H126" s="69" t="s">
        <v>288</v>
      </c>
      <c r="I126" s="69" t="s">
        <v>3376</v>
      </c>
      <c r="J126" s="69" t="s">
        <v>2496</v>
      </c>
      <c r="K126" s="69" t="s">
        <v>590</v>
      </c>
      <c r="L126" s="69"/>
    </row>
    <row r="127" spans="7:12" ht="39" x14ac:dyDescent="0.3">
      <c r="G127" s="69" t="s">
        <v>289</v>
      </c>
      <c r="H127" s="69" t="s">
        <v>290</v>
      </c>
      <c r="I127" s="69" t="s">
        <v>3377</v>
      </c>
      <c r="J127" s="69" t="s">
        <v>2496</v>
      </c>
      <c r="K127" s="69" t="s">
        <v>591</v>
      </c>
      <c r="L127" s="69" t="s">
        <v>298</v>
      </c>
    </row>
    <row r="128" spans="7:12" ht="26" x14ac:dyDescent="0.3">
      <c r="G128" s="69" t="s">
        <v>292</v>
      </c>
      <c r="H128" s="69" t="s">
        <v>293</v>
      </c>
      <c r="I128" s="69" t="s">
        <v>3378</v>
      </c>
      <c r="J128" s="69" t="s">
        <v>2496</v>
      </c>
      <c r="K128" s="69" t="s">
        <v>592</v>
      </c>
      <c r="L128" s="69" t="s">
        <v>301</v>
      </c>
    </row>
    <row r="129" spans="7:12" ht="91" x14ac:dyDescent="0.3">
      <c r="G129" s="69" t="s">
        <v>3379</v>
      </c>
      <c r="H129" s="69" t="s">
        <v>3380</v>
      </c>
      <c r="I129" s="69" t="s">
        <v>3381</v>
      </c>
      <c r="J129" s="69" t="s">
        <v>2496</v>
      </c>
      <c r="K129" s="69" t="s">
        <v>3428</v>
      </c>
      <c r="L129" s="69" t="s">
        <v>304</v>
      </c>
    </row>
    <row r="130" spans="7:12" ht="39" x14ac:dyDescent="0.3">
      <c r="G130" s="69" t="s">
        <v>294</v>
      </c>
      <c r="H130" s="69" t="s">
        <v>295</v>
      </c>
      <c r="I130" s="69" t="s">
        <v>3382</v>
      </c>
      <c r="J130" s="69" t="s">
        <v>2496</v>
      </c>
      <c r="K130" s="69" t="s">
        <v>593</v>
      </c>
      <c r="L130" s="69"/>
    </row>
    <row r="131" spans="7:12" ht="104" x14ac:dyDescent="0.3">
      <c r="G131" s="69" t="s">
        <v>296</v>
      </c>
      <c r="H131" s="69" t="s">
        <v>297</v>
      </c>
      <c r="I131" s="69" t="s">
        <v>3383</v>
      </c>
      <c r="J131" s="69" t="s">
        <v>2496</v>
      </c>
      <c r="K131" s="69" t="s">
        <v>594</v>
      </c>
      <c r="L131" s="69"/>
    </row>
    <row r="132" spans="7:12" ht="52" x14ac:dyDescent="0.3">
      <c r="G132" s="69" t="s">
        <v>299</v>
      </c>
      <c r="H132" s="69" t="s">
        <v>300</v>
      </c>
      <c r="I132" s="69" t="s">
        <v>3384</v>
      </c>
      <c r="J132" s="69" t="s">
        <v>2496</v>
      </c>
      <c r="K132" s="69" t="s">
        <v>595</v>
      </c>
      <c r="L132" s="69" t="s">
        <v>311</v>
      </c>
    </row>
    <row r="133" spans="7:12" ht="65" x14ac:dyDescent="0.3">
      <c r="G133" s="69" t="s">
        <v>302</v>
      </c>
      <c r="H133" s="69" t="s">
        <v>303</v>
      </c>
      <c r="I133" s="69" t="s">
        <v>3385</v>
      </c>
      <c r="J133" s="69" t="s">
        <v>2496</v>
      </c>
      <c r="K133" s="69" t="s">
        <v>596</v>
      </c>
      <c r="L133" s="69" t="s">
        <v>314</v>
      </c>
    </row>
    <row r="134" spans="7:12" ht="143" x14ac:dyDescent="0.3">
      <c r="G134" s="69" t="s">
        <v>305</v>
      </c>
      <c r="H134" s="69" t="s">
        <v>306</v>
      </c>
      <c r="I134" s="69" t="s">
        <v>3386</v>
      </c>
      <c r="J134" s="69" t="s">
        <v>2496</v>
      </c>
      <c r="K134" s="69" t="s">
        <v>597</v>
      </c>
      <c r="L134" s="69"/>
    </row>
    <row r="135" spans="7:12" ht="52" x14ac:dyDescent="0.3">
      <c r="G135" s="69" t="s">
        <v>307</v>
      </c>
      <c r="H135" s="69" t="s">
        <v>308</v>
      </c>
      <c r="I135" s="69" t="s">
        <v>3387</v>
      </c>
      <c r="J135" s="69" t="s">
        <v>2496</v>
      </c>
      <c r="K135" s="69" t="s">
        <v>598</v>
      </c>
      <c r="L135" s="69" t="s">
        <v>319</v>
      </c>
    </row>
    <row r="136" spans="7:12" ht="39" x14ac:dyDescent="0.3">
      <c r="G136" s="69" t="s">
        <v>309</v>
      </c>
      <c r="H136" s="69" t="s">
        <v>310</v>
      </c>
      <c r="I136" s="69" t="s">
        <v>3388</v>
      </c>
      <c r="J136" s="69" t="s">
        <v>2496</v>
      </c>
      <c r="K136" s="69" t="s">
        <v>599</v>
      </c>
      <c r="L136" s="69" t="s">
        <v>322</v>
      </c>
    </row>
    <row r="137" spans="7:12" ht="156" x14ac:dyDescent="0.3">
      <c r="G137" s="69" t="s">
        <v>312</v>
      </c>
      <c r="H137" s="69" t="s">
        <v>313</v>
      </c>
      <c r="I137" s="69" t="s">
        <v>3389</v>
      </c>
      <c r="J137" s="69" t="s">
        <v>2496</v>
      </c>
      <c r="K137" s="69" t="s">
        <v>600</v>
      </c>
      <c r="L137" s="69" t="s">
        <v>325</v>
      </c>
    </row>
    <row r="138" spans="7:12" ht="52" x14ac:dyDescent="0.3">
      <c r="G138" s="69" t="s">
        <v>315</v>
      </c>
      <c r="H138" s="69" t="s">
        <v>316</v>
      </c>
      <c r="I138" s="69" t="s">
        <v>3390</v>
      </c>
      <c r="J138" s="69" t="s">
        <v>2496</v>
      </c>
      <c r="K138" s="69" t="s">
        <v>601</v>
      </c>
      <c r="L138" s="69" t="s">
        <v>328</v>
      </c>
    </row>
    <row r="139" spans="7:12" ht="143" x14ac:dyDescent="0.3">
      <c r="G139" s="69" t="s">
        <v>317</v>
      </c>
      <c r="H139" s="69" t="s">
        <v>318</v>
      </c>
      <c r="I139" s="69" t="s">
        <v>3391</v>
      </c>
      <c r="J139" s="69" t="s">
        <v>2496</v>
      </c>
      <c r="K139" s="69" t="s">
        <v>602</v>
      </c>
      <c r="L139" s="69" t="s">
        <v>331</v>
      </c>
    </row>
    <row r="140" spans="7:12" ht="65" x14ac:dyDescent="0.3">
      <c r="G140" s="69" t="s">
        <v>320</v>
      </c>
      <c r="H140" s="69" t="s">
        <v>321</v>
      </c>
      <c r="I140" s="69" t="s">
        <v>3392</v>
      </c>
      <c r="J140" s="69" t="s">
        <v>2496</v>
      </c>
      <c r="K140" s="69" t="s">
        <v>603</v>
      </c>
      <c r="L140" s="69"/>
    </row>
    <row r="141" spans="7:12" ht="104" x14ac:dyDescent="0.3">
      <c r="G141" s="69" t="s">
        <v>323</v>
      </c>
      <c r="H141" s="69" t="s">
        <v>324</v>
      </c>
      <c r="I141" s="69" t="s">
        <v>3393</v>
      </c>
      <c r="J141" s="69" t="s">
        <v>2496</v>
      </c>
      <c r="K141" s="69" t="s">
        <v>604</v>
      </c>
      <c r="L141" s="69"/>
    </row>
    <row r="142" spans="7:12" ht="169" x14ac:dyDescent="0.3">
      <c r="G142" s="69" t="s">
        <v>326</v>
      </c>
      <c r="H142" s="69" t="s">
        <v>327</v>
      </c>
      <c r="I142" s="69" t="s">
        <v>3394</v>
      </c>
      <c r="J142" s="69" t="s">
        <v>2496</v>
      </c>
      <c r="K142" s="69" t="s">
        <v>3429</v>
      </c>
      <c r="L142" s="69"/>
    </row>
    <row r="143" spans="7:12" ht="65" x14ac:dyDescent="0.3">
      <c r="G143" s="69" t="s">
        <v>329</v>
      </c>
      <c r="H143" s="69" t="s">
        <v>330</v>
      </c>
      <c r="I143" s="69" t="s">
        <v>3395</v>
      </c>
      <c r="J143" s="69" t="s">
        <v>2496</v>
      </c>
      <c r="K143" s="69" t="s">
        <v>605</v>
      </c>
      <c r="L143" s="69" t="s">
        <v>340</v>
      </c>
    </row>
    <row r="144" spans="7:12" ht="117" x14ac:dyDescent="0.3">
      <c r="G144" s="69" t="s">
        <v>3396</v>
      </c>
      <c r="H144" s="69" t="s">
        <v>3397</v>
      </c>
      <c r="I144" s="69" t="s">
        <v>3398</v>
      </c>
      <c r="J144" s="69" t="s">
        <v>2496</v>
      </c>
      <c r="K144" s="69" t="s">
        <v>3430</v>
      </c>
      <c r="L144" s="69" t="s">
        <v>343</v>
      </c>
    </row>
    <row r="145" spans="7:12" ht="65" x14ac:dyDescent="0.3">
      <c r="G145" s="69" t="s">
        <v>332</v>
      </c>
      <c r="H145" s="69" t="s">
        <v>333</v>
      </c>
      <c r="I145" s="69" t="s">
        <v>3399</v>
      </c>
      <c r="J145" s="69" t="s">
        <v>2496</v>
      </c>
      <c r="K145" s="69" t="s">
        <v>606</v>
      </c>
      <c r="L145" s="69" t="s">
        <v>346</v>
      </c>
    </row>
    <row r="146" spans="7:12" ht="78" x14ac:dyDescent="0.3">
      <c r="G146" s="69" t="s">
        <v>334</v>
      </c>
      <c r="H146" s="69" t="s">
        <v>335</v>
      </c>
      <c r="I146" s="69" t="s">
        <v>3400</v>
      </c>
      <c r="J146" s="69" t="s">
        <v>2496</v>
      </c>
      <c r="K146" s="69" t="s">
        <v>607</v>
      </c>
      <c r="L146" s="69" t="s">
        <v>349</v>
      </c>
    </row>
    <row r="147" spans="7:12" ht="91" x14ac:dyDescent="0.3">
      <c r="G147" s="69" t="s">
        <v>336</v>
      </c>
      <c r="H147" s="69" t="s">
        <v>337</v>
      </c>
      <c r="I147" s="69" t="s">
        <v>3401</v>
      </c>
      <c r="J147" s="69" t="s">
        <v>2496</v>
      </c>
      <c r="K147" s="69" t="s">
        <v>608</v>
      </c>
      <c r="L147" s="69"/>
    </row>
    <row r="148" spans="7:12" ht="65" x14ac:dyDescent="0.3">
      <c r="G148" s="69" t="s">
        <v>338</v>
      </c>
      <c r="H148" s="69" t="s">
        <v>339</v>
      </c>
      <c r="I148" s="69" t="s">
        <v>3402</v>
      </c>
      <c r="J148" s="69" t="s">
        <v>2496</v>
      </c>
      <c r="K148" s="69" t="s">
        <v>609</v>
      </c>
      <c r="L148" s="69" t="s">
        <v>354</v>
      </c>
    </row>
    <row r="149" spans="7:12" ht="125.5" x14ac:dyDescent="0.3">
      <c r="G149" s="62" t="s">
        <v>341</v>
      </c>
      <c r="H149" s="62" t="s">
        <v>342</v>
      </c>
      <c r="I149" s="62" t="s">
        <v>3403</v>
      </c>
      <c r="J149" s="69" t="s">
        <v>2496</v>
      </c>
      <c r="K149" s="62" t="s">
        <v>610</v>
      </c>
    </row>
    <row r="150" spans="7:12" ht="163" x14ac:dyDescent="0.3">
      <c r="G150" s="62" t="s">
        <v>344</v>
      </c>
      <c r="H150" s="62" t="s">
        <v>345</v>
      </c>
      <c r="I150" s="62" t="s">
        <v>3404</v>
      </c>
      <c r="J150" s="69" t="s">
        <v>2496</v>
      </c>
      <c r="K150" s="62" t="s">
        <v>3431</v>
      </c>
    </row>
    <row r="151" spans="7:12" ht="63" x14ac:dyDescent="0.3">
      <c r="G151" s="62" t="s">
        <v>347</v>
      </c>
      <c r="H151" s="62" t="s">
        <v>348</v>
      </c>
      <c r="I151" s="62" t="s">
        <v>3405</v>
      </c>
      <c r="J151" s="69" t="s">
        <v>2496</v>
      </c>
      <c r="K151" s="62" t="s">
        <v>611</v>
      </c>
    </row>
    <row r="152" spans="7:12" ht="75.5" x14ac:dyDescent="0.3">
      <c r="G152" s="62" t="s">
        <v>350</v>
      </c>
      <c r="H152" s="62" t="s">
        <v>351</v>
      </c>
      <c r="I152" s="62" t="s">
        <v>3406</v>
      </c>
      <c r="J152" s="69" t="s">
        <v>2496</v>
      </c>
      <c r="K152" s="62" t="s">
        <v>612</v>
      </c>
    </row>
    <row r="153" spans="7:12" ht="200.5" x14ac:dyDescent="0.3">
      <c r="G153" s="62" t="s">
        <v>352</v>
      </c>
      <c r="H153" s="62" t="s">
        <v>353</v>
      </c>
      <c r="I153" s="62" t="s">
        <v>3407</v>
      </c>
      <c r="J153" s="69" t="s">
        <v>2496</v>
      </c>
      <c r="K153" s="62" t="s">
        <v>613</v>
      </c>
    </row>
  </sheetData>
  <mergeCells count="3">
    <mergeCell ref="G5:H5"/>
    <mergeCell ref="G7:H7"/>
    <mergeCell ref="F1:M3"/>
  </mergeCells>
  <conditionalFormatting sqref="G12:L13 G14:I148 K14:L148 J14:J153">
    <cfRule type="expression" dxfId="4" priority="2">
      <formula>$I$5=""</formula>
    </cfRule>
    <cfRule type="expression" dxfId="3" priority="3">
      <formula>AND($I$5&lt;&gt;"",ISNUMBER(SEARCH($I$5,$I12)))</formula>
    </cfRule>
  </conditionalFormatting>
  <dataValidations count="2">
    <dataValidation type="list" allowBlank="1" showInputMessage="1" showErrorMessage="1" sqref="J13:J153" xr:uid="{1B6D9C72-091E-494A-ABC5-74C1C9CE4DA1}">
      <formula1>"Yes, No"</formula1>
    </dataValidation>
    <dataValidation type="list" allowBlank="1" showInputMessage="1" showErrorMessage="1" sqref="J9" xr:uid="{CC1B9F06-32B7-4803-93AF-B709EB0EFF85}">
      <formula1>"Yes,No"</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16386" r:id="rId4" name="TextBox1">
          <controlPr defaultSize="0" autoLine="0" autoPict="0" linkedCell="I5" r:id="rId5">
            <anchor moveWithCells="1">
              <from>
                <xdr:col>8</xdr:col>
                <xdr:colOff>114300</xdr:colOff>
                <xdr:row>4</xdr:row>
                <xdr:rowOff>57150</xdr:rowOff>
              </from>
              <to>
                <xdr:col>9</xdr:col>
                <xdr:colOff>0</xdr:colOff>
                <xdr:row>4</xdr:row>
                <xdr:rowOff>400050</xdr:rowOff>
              </to>
            </anchor>
          </controlPr>
        </control>
      </mc:Choice>
      <mc:Fallback>
        <control shapeId="16386" r:id="rId4" name="TextBox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B58C6-18F3-4BFA-91D0-CA92D9AD688F}">
  <sheetPr codeName="Sheet6">
    <tabColor rgb="FFD3738E"/>
  </sheetPr>
  <dimension ref="A1:S36"/>
  <sheetViews>
    <sheetView showGridLines="0" showRowColHeaders="0" zoomScaleNormal="100" workbookViewId="0">
      <selection activeCell="I7" sqref="I7"/>
    </sheetView>
  </sheetViews>
  <sheetFormatPr defaultColWidth="0" defaultRowHeight="12.5" zeroHeight="1" outlineLevelCol="1" x14ac:dyDescent="0.25"/>
  <cols>
    <col min="1" max="5" width="8.81640625" style="37" customWidth="1"/>
    <col min="6" max="7" width="8.81640625" style="38" customWidth="1"/>
    <col min="8" max="8" width="31.1796875" style="38" bestFit="1" customWidth="1"/>
    <col min="9" max="9" width="58.7265625" style="38" customWidth="1"/>
    <col min="10" max="10" width="18.7265625" style="38" hidden="1" customWidth="1" outlineLevel="1"/>
    <col min="11" max="11" width="18.54296875" style="38" hidden="1" customWidth="1" outlineLevel="1"/>
    <col min="12" max="12" width="29.453125" style="38" hidden="1" customWidth="1" outlineLevel="1"/>
    <col min="13" max="13" width="8.81640625" style="38" hidden="1" customWidth="1" outlineLevel="1"/>
    <col min="14" max="14" width="22.54296875" style="38" hidden="1" customWidth="1" outlineLevel="1"/>
    <col min="15" max="15" width="8.81640625" style="38" customWidth="1" collapsed="1"/>
    <col min="16" max="16" width="0" style="38" hidden="1" customWidth="1"/>
    <col min="17" max="17" width="22.54296875" style="38" hidden="1" customWidth="1"/>
    <col min="18" max="19" width="0" style="38" hidden="1" customWidth="1"/>
    <col min="20" max="16384" width="8.81640625" style="38" hidden="1"/>
  </cols>
  <sheetData>
    <row r="1" spans="1:14" s="161" customFormat="1" x14ac:dyDescent="0.25">
      <c r="A1" s="37"/>
      <c r="B1" s="37"/>
      <c r="C1" s="37"/>
      <c r="D1" s="37"/>
      <c r="E1" s="37"/>
      <c r="F1" s="161" t="s">
        <v>3149</v>
      </c>
    </row>
    <row r="2" spans="1:14" s="161" customFormat="1" x14ac:dyDescent="0.25">
      <c r="A2" s="37"/>
      <c r="B2" s="37"/>
      <c r="C2" s="37"/>
      <c r="D2" s="37"/>
      <c r="E2" s="37"/>
    </row>
    <row r="3" spans="1:14" s="161" customFormat="1" x14ac:dyDescent="0.25">
      <c r="A3" s="37"/>
      <c r="B3" s="37"/>
      <c r="C3" s="37"/>
      <c r="D3" s="37"/>
      <c r="E3" s="37"/>
    </row>
    <row r="4" spans="1:14" ht="13" thickBot="1" x14ac:dyDescent="0.3"/>
    <row r="5" spans="1:14" ht="91.9" customHeight="1" thickBot="1" x14ac:dyDescent="0.3">
      <c r="H5" s="73" t="s">
        <v>3162</v>
      </c>
      <c r="I5" s="74" t="str" cm="1">
        <f t="array" ref="I5">IFERROR(_xlfn.TEXTJOIN(",",TRUE,IF(Tbl_Step2C[Include_in_Scope]="Yes",Tbl_Step2C[TTP],"")),"")</f>
        <v/>
      </c>
    </row>
    <row r="6" spans="1:14" ht="13" thickBot="1" x14ac:dyDescent="0.3"/>
    <row r="7" spans="1:14" ht="26.5" thickBot="1" x14ac:dyDescent="0.3">
      <c r="H7" s="60" t="s">
        <v>3140</v>
      </c>
      <c r="I7" s="44" t="s">
        <v>2496</v>
      </c>
    </row>
    <row r="8" spans="1:14" x14ac:dyDescent="0.25"/>
    <row r="9" spans="1:14" x14ac:dyDescent="0.25"/>
    <row r="10" spans="1:14" x14ac:dyDescent="0.25"/>
    <row r="11" spans="1:14" x14ac:dyDescent="0.25"/>
    <row r="12" spans="1:14" x14ac:dyDescent="0.25">
      <c r="G12" s="38" t="s">
        <v>0</v>
      </c>
      <c r="H12" s="38" t="s">
        <v>1</v>
      </c>
      <c r="I12" s="38" t="s">
        <v>615</v>
      </c>
      <c r="J12" s="38" t="s">
        <v>2</v>
      </c>
      <c r="K12" s="38" t="s">
        <v>3</v>
      </c>
      <c r="L12" s="38" t="s">
        <v>641</v>
      </c>
      <c r="M12" s="38" t="s">
        <v>642</v>
      </c>
      <c r="N12" s="38" t="s">
        <v>643</v>
      </c>
    </row>
    <row r="13" spans="1:14" x14ac:dyDescent="0.25">
      <c r="G13" s="38" t="s">
        <v>3466</v>
      </c>
      <c r="H13" s="38" t="s">
        <v>3432</v>
      </c>
      <c r="I13" s="38" t="s">
        <v>2496</v>
      </c>
      <c r="J13" s="38" t="s">
        <v>3433</v>
      </c>
      <c r="K13" s="38" t="s">
        <v>3434</v>
      </c>
      <c r="M13" s="38" t="s">
        <v>3435</v>
      </c>
      <c r="N13" s="38" t="s">
        <v>3436</v>
      </c>
    </row>
    <row r="14" spans="1:14" x14ac:dyDescent="0.25">
      <c r="G14" s="38" t="s">
        <v>366</v>
      </c>
      <c r="H14" s="38" t="s">
        <v>367</v>
      </c>
      <c r="I14" s="38" t="s">
        <v>2496</v>
      </c>
      <c r="J14" s="38" t="s">
        <v>644</v>
      </c>
      <c r="K14" s="38" t="s">
        <v>645</v>
      </c>
      <c r="M14" s="38" t="s">
        <v>709</v>
      </c>
      <c r="N14" s="38" t="s">
        <v>357</v>
      </c>
    </row>
    <row r="15" spans="1:14" x14ac:dyDescent="0.25">
      <c r="G15" s="38" t="s">
        <v>646</v>
      </c>
      <c r="H15" s="38" t="s">
        <v>646</v>
      </c>
      <c r="I15" s="38" t="s">
        <v>2496</v>
      </c>
      <c r="J15" s="38" t="s">
        <v>647</v>
      </c>
      <c r="K15" s="38" t="s">
        <v>648</v>
      </c>
      <c r="M15" s="38" t="s">
        <v>710</v>
      </c>
      <c r="N15" s="38" t="s">
        <v>3437</v>
      </c>
    </row>
    <row r="16" spans="1:14" x14ac:dyDescent="0.25">
      <c r="G16" s="38" t="s">
        <v>368</v>
      </c>
      <c r="H16" s="38" t="s">
        <v>368</v>
      </c>
      <c r="I16" s="38" t="s">
        <v>2496</v>
      </c>
      <c r="J16" s="38" t="s">
        <v>649</v>
      </c>
      <c r="K16" s="38" t="s">
        <v>650</v>
      </c>
      <c r="M16" s="38" t="s">
        <v>711</v>
      </c>
      <c r="N16" s="38" t="s">
        <v>358</v>
      </c>
    </row>
    <row r="17" spans="7:14" x14ac:dyDescent="0.25">
      <c r="G17" s="38" t="s">
        <v>651</v>
      </c>
      <c r="H17" s="38" t="s">
        <v>651</v>
      </c>
      <c r="I17" s="38" t="s">
        <v>2496</v>
      </c>
      <c r="J17" s="38" t="s">
        <v>652</v>
      </c>
      <c r="K17" s="38" t="s">
        <v>653</v>
      </c>
      <c r="M17" s="38" t="s">
        <v>712</v>
      </c>
      <c r="N17" s="38" t="s">
        <v>3438</v>
      </c>
    </row>
    <row r="18" spans="7:14" x14ac:dyDescent="0.25">
      <c r="G18" s="38" t="s">
        <v>369</v>
      </c>
      <c r="H18" s="38" t="s">
        <v>369</v>
      </c>
      <c r="I18" s="38" t="s">
        <v>2496</v>
      </c>
      <c r="J18" s="38" t="s">
        <v>654</v>
      </c>
      <c r="K18" s="38" t="s">
        <v>655</v>
      </c>
      <c r="M18" s="38" t="s">
        <v>713</v>
      </c>
      <c r="N18" s="38" t="s">
        <v>3439</v>
      </c>
    </row>
    <row r="19" spans="7:14" x14ac:dyDescent="0.25">
      <c r="G19" s="38" t="s">
        <v>656</v>
      </c>
      <c r="H19" s="38" t="s">
        <v>656</v>
      </c>
      <c r="I19" s="38" t="s">
        <v>2496</v>
      </c>
      <c r="J19" s="38" t="s">
        <v>657</v>
      </c>
      <c r="K19" s="38" t="s">
        <v>658</v>
      </c>
      <c r="M19" s="38" t="s">
        <v>714</v>
      </c>
      <c r="N19" s="38" t="s">
        <v>3440</v>
      </c>
    </row>
    <row r="20" spans="7:14" x14ac:dyDescent="0.25">
      <c r="G20" s="38" t="s">
        <v>659</v>
      </c>
      <c r="H20" s="38" t="s">
        <v>659</v>
      </c>
      <c r="I20" s="38" t="s">
        <v>2496</v>
      </c>
      <c r="J20" s="38" t="s">
        <v>660</v>
      </c>
      <c r="K20" s="38" t="s">
        <v>661</v>
      </c>
      <c r="M20" s="38" t="s">
        <v>3441</v>
      </c>
      <c r="N20" s="38" t="s">
        <v>355</v>
      </c>
    </row>
    <row r="21" spans="7:14" x14ac:dyDescent="0.25">
      <c r="G21" s="38" t="s">
        <v>3442</v>
      </c>
      <c r="H21" s="38" t="s">
        <v>3442</v>
      </c>
      <c r="I21" s="38" t="s">
        <v>2496</v>
      </c>
      <c r="J21" s="38" t="s">
        <v>3443</v>
      </c>
      <c r="K21" s="38" t="s">
        <v>3444</v>
      </c>
      <c r="M21" s="38" t="s">
        <v>3445</v>
      </c>
      <c r="N21" s="38" t="s">
        <v>3446</v>
      </c>
    </row>
    <row r="22" spans="7:14" x14ac:dyDescent="0.25">
      <c r="G22" s="38" t="s">
        <v>3447</v>
      </c>
      <c r="H22" s="38" t="s">
        <v>3447</v>
      </c>
      <c r="I22" s="38" t="s">
        <v>2496</v>
      </c>
      <c r="J22" s="38" t="s">
        <v>3448</v>
      </c>
      <c r="K22" s="38" t="s">
        <v>3449</v>
      </c>
      <c r="M22" s="38" t="s">
        <v>3450</v>
      </c>
      <c r="N22" s="38" t="s">
        <v>3451</v>
      </c>
    </row>
    <row r="23" spans="7:14" x14ac:dyDescent="0.25">
      <c r="G23" s="38" t="s">
        <v>662</v>
      </c>
      <c r="H23" s="38" t="s">
        <v>663</v>
      </c>
      <c r="I23" s="38" t="s">
        <v>2496</v>
      </c>
      <c r="J23" s="38" t="s">
        <v>664</v>
      </c>
      <c r="K23" s="38" t="s">
        <v>665</v>
      </c>
      <c r="M23" s="38" t="s">
        <v>715</v>
      </c>
      <c r="N23" s="38" t="s">
        <v>3452</v>
      </c>
    </row>
    <row r="24" spans="7:14" x14ac:dyDescent="0.25">
      <c r="G24" s="38" t="s">
        <v>666</v>
      </c>
      <c r="H24" s="38" t="s">
        <v>667</v>
      </c>
      <c r="I24" s="38" t="s">
        <v>2496</v>
      </c>
      <c r="J24" s="38" t="s">
        <v>668</v>
      </c>
      <c r="K24" s="38" t="s">
        <v>669</v>
      </c>
      <c r="M24" s="38" t="s">
        <v>716</v>
      </c>
      <c r="N24" s="38" t="s">
        <v>356</v>
      </c>
    </row>
    <row r="25" spans="7:14" x14ac:dyDescent="0.25">
      <c r="G25" s="38" t="s">
        <v>670</v>
      </c>
      <c r="H25" s="38" t="s">
        <v>671</v>
      </c>
      <c r="I25" s="38" t="s">
        <v>2496</v>
      </c>
      <c r="J25" s="38" t="s">
        <v>672</v>
      </c>
      <c r="K25" s="38" t="s">
        <v>673</v>
      </c>
      <c r="M25" s="38" t="s">
        <v>717</v>
      </c>
      <c r="N25" s="38" t="s">
        <v>3453</v>
      </c>
    </row>
    <row r="26" spans="7:14" x14ac:dyDescent="0.25">
      <c r="G26" s="38" t="s">
        <v>674</v>
      </c>
      <c r="H26" s="38" t="s">
        <v>675</v>
      </c>
      <c r="I26" s="38" t="s">
        <v>2496</v>
      </c>
      <c r="J26" s="38" t="s">
        <v>676</v>
      </c>
      <c r="K26" s="38" t="s">
        <v>677</v>
      </c>
      <c r="M26" s="38" t="s">
        <v>718</v>
      </c>
      <c r="N26" s="38" t="s">
        <v>3454</v>
      </c>
    </row>
    <row r="27" spans="7:14" x14ac:dyDescent="0.25">
      <c r="G27" s="38" t="s">
        <v>678</v>
      </c>
      <c r="H27" s="38" t="s">
        <v>679</v>
      </c>
      <c r="I27" s="38" t="s">
        <v>2496</v>
      </c>
      <c r="J27" s="38" t="s">
        <v>680</v>
      </c>
      <c r="K27" s="38" t="s">
        <v>681</v>
      </c>
      <c r="M27" s="38" t="s">
        <v>719</v>
      </c>
      <c r="N27" s="38" t="s">
        <v>3455</v>
      </c>
    </row>
    <row r="28" spans="7:14" x14ac:dyDescent="0.25">
      <c r="G28" s="38" t="s">
        <v>370</v>
      </c>
      <c r="H28" s="38" t="s">
        <v>371</v>
      </c>
      <c r="I28" s="38" t="s">
        <v>2496</v>
      </c>
      <c r="J28" s="38" t="s">
        <v>682</v>
      </c>
      <c r="K28" s="38" t="s">
        <v>683</v>
      </c>
      <c r="L28" s="38" t="s">
        <v>684</v>
      </c>
      <c r="M28" s="38" t="s">
        <v>3456</v>
      </c>
      <c r="N28" s="38" t="s">
        <v>3457</v>
      </c>
    </row>
    <row r="29" spans="7:14" x14ac:dyDescent="0.25">
      <c r="G29" s="38" t="s">
        <v>685</v>
      </c>
      <c r="H29" s="38" t="s">
        <v>686</v>
      </c>
      <c r="I29" s="38" t="s">
        <v>2496</v>
      </c>
      <c r="J29" s="38" t="s">
        <v>687</v>
      </c>
      <c r="K29" s="38" t="s">
        <v>688</v>
      </c>
      <c r="M29" s="38" t="s">
        <v>720</v>
      </c>
      <c r="N29" s="38" t="s">
        <v>3458</v>
      </c>
    </row>
    <row r="30" spans="7:14" x14ac:dyDescent="0.25">
      <c r="G30" s="38" t="s">
        <v>372</v>
      </c>
      <c r="H30" s="38" t="s">
        <v>373</v>
      </c>
      <c r="I30" s="38" t="s">
        <v>2496</v>
      </c>
      <c r="J30" s="38" t="s">
        <v>689</v>
      </c>
      <c r="K30" s="38" t="s">
        <v>690</v>
      </c>
      <c r="M30" s="38" t="s">
        <v>3459</v>
      </c>
      <c r="N30" s="38" t="s">
        <v>3460</v>
      </c>
    </row>
    <row r="31" spans="7:14" x14ac:dyDescent="0.25">
      <c r="G31" s="38" t="s">
        <v>691</v>
      </c>
      <c r="H31" s="38" t="s">
        <v>692</v>
      </c>
      <c r="I31" s="38" t="s">
        <v>2496</v>
      </c>
      <c r="J31" s="38" t="s">
        <v>693</v>
      </c>
      <c r="K31" s="38" t="s">
        <v>694</v>
      </c>
      <c r="M31" s="38" t="s">
        <v>3461</v>
      </c>
      <c r="N31" s="38" t="s">
        <v>3462</v>
      </c>
    </row>
    <row r="32" spans="7:14" x14ac:dyDescent="0.25">
      <c r="G32" s="38" t="s">
        <v>695</v>
      </c>
      <c r="H32" s="38" t="s">
        <v>696</v>
      </c>
      <c r="I32" s="38" t="s">
        <v>2496</v>
      </c>
      <c r="J32" s="38" t="s">
        <v>697</v>
      </c>
      <c r="K32" s="38" t="s">
        <v>698</v>
      </c>
      <c r="M32" s="38" t="s">
        <v>721</v>
      </c>
      <c r="N32" s="38" t="s">
        <v>722</v>
      </c>
    </row>
    <row r="33" spans="7:14" x14ac:dyDescent="0.25">
      <c r="G33" s="38" t="s">
        <v>699</v>
      </c>
      <c r="H33" s="38" t="s">
        <v>700</v>
      </c>
      <c r="I33" s="38" t="s">
        <v>2496</v>
      </c>
      <c r="J33" s="38" t="s">
        <v>701</v>
      </c>
      <c r="K33" s="38" t="s">
        <v>702</v>
      </c>
      <c r="M33" s="38" t="s">
        <v>723</v>
      </c>
      <c r="N33" s="38" t="s">
        <v>3463</v>
      </c>
    </row>
    <row r="34" spans="7:14" x14ac:dyDescent="0.25">
      <c r="G34" s="38" t="s">
        <v>703</v>
      </c>
      <c r="H34" s="38" t="s">
        <v>704</v>
      </c>
      <c r="I34" s="38" t="s">
        <v>2496</v>
      </c>
      <c r="J34" s="38" t="s">
        <v>705</v>
      </c>
      <c r="K34" s="38" t="s">
        <v>706</v>
      </c>
      <c r="M34" s="38" t="s">
        <v>724</v>
      </c>
      <c r="N34" s="38" t="s">
        <v>3464</v>
      </c>
    </row>
    <row r="35" spans="7:14" x14ac:dyDescent="0.25">
      <c r="G35" s="38" t="s">
        <v>374</v>
      </c>
      <c r="H35" s="38" t="s">
        <v>375</v>
      </c>
      <c r="I35" s="38" t="s">
        <v>2496</v>
      </c>
      <c r="J35" s="38" t="s">
        <v>707</v>
      </c>
      <c r="K35" s="38" t="s">
        <v>708</v>
      </c>
      <c r="M35" s="38" t="s">
        <v>725</v>
      </c>
      <c r="N35" s="38" t="s">
        <v>3465</v>
      </c>
    </row>
    <row r="36" spans="7:14" x14ac:dyDescent="0.25"/>
  </sheetData>
  <mergeCells count="1">
    <mergeCell ref="F1:XFD3"/>
  </mergeCells>
  <dataValidations count="2">
    <dataValidation type="list" allowBlank="1" showInputMessage="1" showErrorMessage="1" sqref="I13:I35" xr:uid="{69D886C3-0A02-476D-8921-A857D4EE41EB}">
      <formula1>"Yes, No"</formula1>
    </dataValidation>
    <dataValidation type="list" allowBlank="1" showInputMessage="1" showErrorMessage="1" sqref="I7" xr:uid="{DE6906BA-1C33-428B-8D70-00FC54159B7F}">
      <formula1>"Yes,No"</formula1>
    </dataValidation>
  </dataValidation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F206C-D210-4FF9-ADA8-6802A8826B7A}">
  <sheetPr codeName="Sheet15">
    <tabColor rgb="FFD3738E"/>
  </sheetPr>
  <dimension ref="A1:K12"/>
  <sheetViews>
    <sheetView showGridLines="0" showRowColHeaders="0" workbookViewId="0">
      <selection activeCell="I8" sqref="I8"/>
    </sheetView>
  </sheetViews>
  <sheetFormatPr defaultColWidth="0" defaultRowHeight="15.5" zeroHeight="1" x14ac:dyDescent="0.45"/>
  <cols>
    <col min="1" max="5" width="8.81640625" style="20" customWidth="1"/>
    <col min="6" max="7" width="8.81640625" style="1" customWidth="1"/>
    <col min="8" max="8" width="69.54296875" style="1" customWidth="1"/>
    <col min="9" max="10" width="8.81640625" style="1" customWidth="1"/>
    <col min="11" max="11" width="14.26953125" style="1" hidden="1" customWidth="1"/>
    <col min="12" max="16384" width="8.81640625" style="1" hidden="1"/>
  </cols>
  <sheetData>
    <row r="1" spans="6:10" x14ac:dyDescent="0.45">
      <c r="F1" s="176" t="s">
        <v>3163</v>
      </c>
      <c r="G1" s="176"/>
      <c r="H1" s="176"/>
      <c r="I1" s="176"/>
      <c r="J1" s="176"/>
    </row>
    <row r="2" spans="6:10" x14ac:dyDescent="0.45">
      <c r="F2" s="176"/>
      <c r="G2" s="176"/>
      <c r="H2" s="176"/>
      <c r="I2" s="176"/>
      <c r="J2" s="176"/>
    </row>
    <row r="3" spans="6:10" x14ac:dyDescent="0.45">
      <c r="F3" s="176"/>
      <c r="G3" s="176"/>
      <c r="H3" s="176"/>
      <c r="I3" s="176"/>
      <c r="J3" s="176"/>
    </row>
    <row r="4" spans="6:10" ht="16" thickBot="1" x14ac:dyDescent="0.5"/>
    <row r="5" spans="6:10" ht="90" customHeight="1" thickBot="1" x14ac:dyDescent="0.5">
      <c r="G5" s="2" t="s">
        <v>3153</v>
      </c>
      <c r="H5" s="3"/>
    </row>
    <row r="6" spans="6:10" x14ac:dyDescent="0.45">
      <c r="H6" s="4" t="s">
        <v>3164</v>
      </c>
    </row>
    <row r="7" spans="6:10" ht="16" thickBot="1" x14ac:dyDescent="0.5"/>
    <row r="8" spans="6:10" ht="16" thickBot="1" x14ac:dyDescent="0.5">
      <c r="H8" s="27" t="s">
        <v>3140</v>
      </c>
      <c r="I8" s="75" t="s">
        <v>2496</v>
      </c>
    </row>
    <row r="9" spans="6:10" x14ac:dyDescent="0.45"/>
    <row r="10" spans="6:10" x14ac:dyDescent="0.45"/>
    <row r="11" spans="6:10" x14ac:dyDescent="0.45"/>
    <row r="12" spans="6:10" x14ac:dyDescent="0.45"/>
  </sheetData>
  <mergeCells count="1">
    <mergeCell ref="F1:J3"/>
  </mergeCells>
  <dataValidations count="1">
    <dataValidation type="list" allowBlank="1" showInputMessage="1" showErrorMessage="1" sqref="I8" xr:uid="{2586A806-6D75-478D-ACBB-11885B0D2658}">
      <formula1>"Yes,No"</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842CA-E2D5-407D-AF7A-B2F066C55334}">
  <sheetPr>
    <tabColor rgb="FFD3738E"/>
  </sheetPr>
  <dimension ref="A1:K18"/>
  <sheetViews>
    <sheetView showGridLines="0" showRowColHeaders="0" zoomScaleNormal="100" workbookViewId="0">
      <selection activeCell="I8" sqref="I8"/>
    </sheetView>
  </sheetViews>
  <sheetFormatPr defaultColWidth="0" defaultRowHeight="0" customHeight="1" zeroHeight="1" x14ac:dyDescent="0.25"/>
  <cols>
    <col min="1" max="5" width="8.81640625" style="37" customWidth="1"/>
    <col min="6" max="7" width="8.81640625" style="38" customWidth="1"/>
    <col min="8" max="8" width="69.54296875" style="38" customWidth="1"/>
    <col min="9" max="10" width="8.81640625" style="38" customWidth="1"/>
    <col min="11" max="11" width="18.81640625" style="38" hidden="1" customWidth="1"/>
    <col min="12" max="16384" width="8.81640625" style="38" hidden="1"/>
  </cols>
  <sheetData>
    <row r="1" spans="6:10" ht="26.5" customHeight="1" x14ac:dyDescent="0.25">
      <c r="F1" s="161" t="s">
        <v>3498</v>
      </c>
      <c r="G1" s="161"/>
      <c r="H1" s="161"/>
      <c r="I1" s="161"/>
      <c r="J1" s="161"/>
    </row>
    <row r="2" spans="6:10" ht="12.5" x14ac:dyDescent="0.25">
      <c r="F2" s="161"/>
      <c r="G2" s="161"/>
      <c r="H2" s="161"/>
      <c r="I2" s="161"/>
      <c r="J2" s="161"/>
    </row>
    <row r="3" spans="6:10" ht="32.5" customHeight="1" x14ac:dyDescent="0.25">
      <c r="F3" s="161"/>
      <c r="G3" s="161"/>
      <c r="H3" s="161"/>
      <c r="I3" s="161"/>
      <c r="J3" s="161"/>
    </row>
    <row r="4" spans="6:10" ht="13" thickBot="1" x14ac:dyDescent="0.3"/>
    <row r="5" spans="6:10" ht="90" customHeight="1" thickBot="1" x14ac:dyDescent="0.3">
      <c r="G5" s="40" t="s">
        <v>3153</v>
      </c>
      <c r="H5" s="41"/>
    </row>
    <row r="6" spans="6:10" ht="13" x14ac:dyDescent="0.25">
      <c r="H6" s="42" t="s">
        <v>3160</v>
      </c>
    </row>
    <row r="7" spans="6:10" ht="13" thickBot="1" x14ac:dyDescent="0.3"/>
    <row r="8" spans="6:10" ht="13.5" thickBot="1" x14ac:dyDescent="0.3">
      <c r="H8" s="60" t="s">
        <v>3141</v>
      </c>
      <c r="I8" s="44" t="s">
        <v>2496</v>
      </c>
    </row>
    <row r="9" spans="6:10" ht="12.5" x14ac:dyDescent="0.25"/>
    <row r="10" spans="6:10" ht="12.5" x14ac:dyDescent="0.25"/>
    <row r="11" spans="6:10" ht="12.5" x14ac:dyDescent="0.25"/>
    <row r="12" spans="6:10" ht="12.5" x14ac:dyDescent="0.25"/>
    <row r="13" spans="6:10" ht="15" hidden="1" customHeight="1" x14ac:dyDescent="0.25"/>
    <row r="14" spans="6:10" ht="15" hidden="1" customHeight="1" x14ac:dyDescent="0.25"/>
    <row r="15" spans="6:10" ht="15" hidden="1" customHeight="1" x14ac:dyDescent="0.25"/>
    <row r="16" spans="6:10" ht="15" hidden="1" customHeight="1" x14ac:dyDescent="0.25"/>
    <row r="17" ht="15" hidden="1" customHeight="1" x14ac:dyDescent="0.25"/>
    <row r="18" ht="15" hidden="1" customHeight="1" x14ac:dyDescent="0.25"/>
  </sheetData>
  <mergeCells count="1">
    <mergeCell ref="F1:J3"/>
  </mergeCells>
  <dataValidations count="1">
    <dataValidation type="list" allowBlank="1" showInputMessage="1" showErrorMessage="1" sqref="I8" xr:uid="{18953E89-88E5-474A-9FA5-57FBB0098D69}">
      <formula1>"Yes,No"</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F8C3D-E9BD-477E-AC4E-3688FBCA5623}">
  <sheetPr>
    <tabColor rgb="FFD3738E"/>
  </sheetPr>
  <dimension ref="A1:K18"/>
  <sheetViews>
    <sheetView showGridLines="0" zoomScaleNormal="100" workbookViewId="0">
      <selection activeCell="I8" sqref="I8"/>
    </sheetView>
  </sheetViews>
  <sheetFormatPr defaultColWidth="0" defaultRowHeight="0" customHeight="1" zeroHeight="1" x14ac:dyDescent="0.25"/>
  <cols>
    <col min="1" max="5" width="8.81640625" style="37" customWidth="1"/>
    <col min="6" max="7" width="8.81640625" style="38" customWidth="1"/>
    <col min="8" max="8" width="69.54296875" style="38" customWidth="1"/>
    <col min="9" max="10" width="8.81640625" style="38" customWidth="1"/>
    <col min="11" max="11" width="18.81640625" style="38" hidden="1" customWidth="1"/>
    <col min="12" max="16384" width="8.81640625" style="38" hidden="1"/>
  </cols>
  <sheetData>
    <row r="1" spans="6:10" ht="26.5" customHeight="1" x14ac:dyDescent="0.25">
      <c r="F1" s="161" t="s">
        <v>3499</v>
      </c>
      <c r="G1" s="161"/>
      <c r="H1" s="161"/>
      <c r="I1" s="161"/>
      <c r="J1" s="161"/>
    </row>
    <row r="2" spans="6:10" ht="12.5" x14ac:dyDescent="0.25">
      <c r="F2" s="161"/>
      <c r="G2" s="161"/>
      <c r="H2" s="161"/>
      <c r="I2" s="161"/>
      <c r="J2" s="161"/>
    </row>
    <row r="3" spans="6:10" ht="32.5" customHeight="1" x14ac:dyDescent="0.25">
      <c r="F3" s="161"/>
      <c r="G3" s="161"/>
      <c r="H3" s="161"/>
      <c r="I3" s="161"/>
      <c r="J3" s="161"/>
    </row>
    <row r="4" spans="6:10" ht="13" thickBot="1" x14ac:dyDescent="0.3"/>
    <row r="5" spans="6:10" ht="90" customHeight="1" thickBot="1" x14ac:dyDescent="0.3">
      <c r="G5" s="40" t="s">
        <v>3153</v>
      </c>
      <c r="H5" s="41"/>
    </row>
    <row r="6" spans="6:10" ht="13" x14ac:dyDescent="0.25">
      <c r="H6" s="42" t="s">
        <v>3160</v>
      </c>
    </row>
    <row r="7" spans="6:10" ht="13" thickBot="1" x14ac:dyDescent="0.3"/>
    <row r="8" spans="6:10" ht="13.5" thickBot="1" x14ac:dyDescent="0.3">
      <c r="H8" s="60" t="s">
        <v>3141</v>
      </c>
      <c r="I8" s="44" t="s">
        <v>2496</v>
      </c>
    </row>
    <row r="9" spans="6:10" ht="12.5" x14ac:dyDescent="0.25"/>
    <row r="10" spans="6:10" ht="12.5" x14ac:dyDescent="0.25"/>
    <row r="11" spans="6:10" ht="12.5" x14ac:dyDescent="0.25"/>
    <row r="12" spans="6:10" ht="12.5" x14ac:dyDescent="0.25"/>
    <row r="13" spans="6:10" ht="15" hidden="1" customHeight="1" x14ac:dyDescent="0.25"/>
    <row r="14" spans="6:10" ht="15" hidden="1" customHeight="1" x14ac:dyDescent="0.25"/>
    <row r="15" spans="6:10" ht="15" hidden="1" customHeight="1" x14ac:dyDescent="0.25"/>
    <row r="16" spans="6:10" ht="15" hidden="1" customHeight="1" x14ac:dyDescent="0.25"/>
    <row r="17" ht="15" hidden="1" customHeight="1" x14ac:dyDescent="0.25"/>
    <row r="18" ht="15" hidden="1" customHeight="1" x14ac:dyDescent="0.25"/>
  </sheetData>
  <mergeCells count="1">
    <mergeCell ref="F1:J3"/>
  </mergeCells>
  <dataValidations count="1">
    <dataValidation type="list" allowBlank="1" showInputMessage="1" showErrorMessage="1" sqref="I8" xr:uid="{61FA705B-4434-41A6-8C27-2D080E6DC0D8}">
      <formula1>"Yes,No"</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B6A0E-C39B-4D8B-B976-CB5E54D69B79}">
  <sheetPr codeName="Sheet7">
    <tabColor rgb="FFD3738E"/>
  </sheetPr>
  <dimension ref="A1:AB176"/>
  <sheetViews>
    <sheetView showGridLines="0" showRowColHeaders="0" topLeftCell="B1" zoomScale="40" zoomScaleNormal="40" workbookViewId="0">
      <selection activeCell="E14" sqref="E14"/>
    </sheetView>
  </sheetViews>
  <sheetFormatPr defaultColWidth="0" defaultRowHeight="15.5" zeroHeight="1" outlineLevelCol="1" x14ac:dyDescent="0.45"/>
  <cols>
    <col min="1" max="1" width="42.453125" style="1" customWidth="1" outlineLevel="1"/>
    <col min="2" max="2" width="41.1796875" style="1" customWidth="1" outlineLevel="1"/>
    <col min="3" max="3" width="48.7265625" style="1" customWidth="1" outlineLevel="1"/>
    <col min="4" max="4" width="41.1796875" style="1" customWidth="1" outlineLevel="1"/>
    <col min="5" max="5" width="46.7265625" style="1" bestFit="1" customWidth="1"/>
    <col min="6" max="6" width="73.26953125" style="1" bestFit="1" customWidth="1"/>
    <col min="7" max="7" width="46.81640625" style="1" bestFit="1" customWidth="1"/>
    <col min="8" max="8" width="40.7265625" style="1" bestFit="1" customWidth="1"/>
    <col min="9" max="9" width="43.54296875" style="1" bestFit="1" customWidth="1"/>
    <col min="10" max="10" width="70.54296875" style="1" bestFit="1" customWidth="1"/>
    <col min="11" max="11" width="45" style="1" bestFit="1" customWidth="1"/>
    <col min="12" max="12" width="70.54296875" style="1" bestFit="1" customWidth="1"/>
    <col min="13" max="13" width="51.81640625" style="1" bestFit="1" customWidth="1"/>
    <col min="14" max="14" width="71" style="1" bestFit="1" customWidth="1"/>
    <col min="15" max="16" width="56" style="1" bestFit="1" customWidth="1"/>
    <col min="17" max="17" width="48.7265625" style="1" bestFit="1" customWidth="1"/>
    <col min="18" max="18" width="41.54296875" style="1" bestFit="1" customWidth="1"/>
    <col min="19" max="19" width="46.7265625" style="1" bestFit="1" customWidth="1"/>
    <col min="20" max="20" width="49" style="1" bestFit="1" customWidth="1"/>
    <col min="21" max="21" width="43.81640625" style="1" bestFit="1" customWidth="1"/>
    <col min="22" max="22" width="56" style="1" bestFit="1" customWidth="1"/>
    <col min="23" max="23" width="51.81640625" style="1" bestFit="1" customWidth="1"/>
    <col min="24" max="24" width="43.26953125" style="1" bestFit="1" customWidth="1"/>
    <col min="25" max="25" width="46.7265625" style="1" bestFit="1" customWidth="1"/>
    <col min="26" max="26" width="69.26953125" style="1" bestFit="1" customWidth="1"/>
    <col min="27" max="27" width="34.1796875" style="1" bestFit="1" customWidth="1"/>
    <col min="28" max="28" width="46.26953125" style="1" bestFit="1" customWidth="1"/>
    <col min="29" max="16384" width="25.7265625" style="1" hidden="1"/>
  </cols>
  <sheetData>
    <row r="1" spans="1:28" s="12" customFormat="1" x14ac:dyDescent="0.45">
      <c r="A1" s="13" t="s">
        <v>2513</v>
      </c>
      <c r="B1" s="13" t="s">
        <v>2272</v>
      </c>
      <c r="C1" s="13" t="s">
        <v>2514</v>
      </c>
      <c r="D1" s="13" t="s">
        <v>2273</v>
      </c>
      <c r="E1" s="13" t="s">
        <v>2515</v>
      </c>
      <c r="F1" s="13" t="s">
        <v>2274</v>
      </c>
      <c r="G1" s="13" t="s">
        <v>2516</v>
      </c>
      <c r="H1" s="13" t="s">
        <v>2275</v>
      </c>
      <c r="I1" s="13" t="s">
        <v>2517</v>
      </c>
      <c r="J1" s="13" t="s">
        <v>2276</v>
      </c>
      <c r="K1" s="13" t="s">
        <v>2518</v>
      </c>
      <c r="L1" s="13" t="s">
        <v>3133</v>
      </c>
      <c r="M1" s="13" t="s">
        <v>2519</v>
      </c>
      <c r="N1" s="13" t="s">
        <v>3134</v>
      </c>
      <c r="O1" s="13" t="s">
        <v>2520</v>
      </c>
      <c r="P1" s="13" t="s">
        <v>3137</v>
      </c>
      <c r="Q1" s="13" t="s">
        <v>2521</v>
      </c>
      <c r="R1" s="13" t="s">
        <v>2277</v>
      </c>
      <c r="S1" s="13" t="s">
        <v>2522</v>
      </c>
      <c r="T1" s="13" t="s">
        <v>3135</v>
      </c>
      <c r="U1" s="13" t="s">
        <v>2523</v>
      </c>
      <c r="V1" s="13" t="s">
        <v>2278</v>
      </c>
      <c r="W1" s="13" t="s">
        <v>2524</v>
      </c>
      <c r="X1" s="13" t="s">
        <v>3136</v>
      </c>
      <c r="Y1" s="13" t="s">
        <v>2525</v>
      </c>
      <c r="Z1" s="13" t="s">
        <v>2279</v>
      </c>
      <c r="AA1" s="13" t="s">
        <v>2526</v>
      </c>
      <c r="AB1" s="13" t="s">
        <v>2280</v>
      </c>
    </row>
    <row r="2" spans="1:28" s="103" customFormat="1" x14ac:dyDescent="0.45">
      <c r="A2" s="110" t="s">
        <v>2527</v>
      </c>
      <c r="B2" s="113" t="s">
        <v>2528</v>
      </c>
      <c r="C2" s="110" t="s">
        <v>2529</v>
      </c>
      <c r="D2" s="106"/>
      <c r="E2" s="110" t="s">
        <v>3467</v>
      </c>
      <c r="F2" s="106"/>
      <c r="G2" s="110" t="s">
        <v>2531</v>
      </c>
      <c r="H2" s="106"/>
      <c r="I2" s="110" t="s">
        <v>2532</v>
      </c>
      <c r="J2" s="113" t="s">
        <v>2533</v>
      </c>
      <c r="K2" s="110" t="s">
        <v>2534</v>
      </c>
      <c r="L2" s="113" t="s">
        <v>2535</v>
      </c>
      <c r="M2" s="110" t="s">
        <v>2534</v>
      </c>
      <c r="N2" s="113" t="s">
        <v>2535</v>
      </c>
      <c r="O2" s="110" t="s">
        <v>2536</v>
      </c>
      <c r="P2" s="113" t="s">
        <v>2537</v>
      </c>
      <c r="Q2" s="110" t="s">
        <v>2538</v>
      </c>
      <c r="R2" s="113" t="s">
        <v>2539</v>
      </c>
      <c r="S2" s="110" t="s">
        <v>2540</v>
      </c>
      <c r="T2" s="106"/>
      <c r="U2" s="110" t="s">
        <v>2536</v>
      </c>
      <c r="V2" s="113" t="s">
        <v>2537</v>
      </c>
      <c r="W2" s="110" t="s">
        <v>2541</v>
      </c>
      <c r="X2" s="113" t="s">
        <v>2542</v>
      </c>
      <c r="Y2" s="110" t="s">
        <v>2543</v>
      </c>
      <c r="Z2" s="113" t="s">
        <v>2544</v>
      </c>
      <c r="AA2" s="110" t="s">
        <v>2545</v>
      </c>
      <c r="AB2" s="106"/>
    </row>
    <row r="3" spans="1:28" s="103" customFormat="1" x14ac:dyDescent="0.45">
      <c r="A3" s="111"/>
      <c r="B3" s="108" t="s">
        <v>2546</v>
      </c>
      <c r="C3" s="111" t="s">
        <v>2547</v>
      </c>
      <c r="D3" s="108" t="s">
        <v>2548</v>
      </c>
      <c r="E3" s="111" t="s">
        <v>2530</v>
      </c>
      <c r="F3" s="107"/>
      <c r="G3" s="111" t="s">
        <v>2550</v>
      </c>
      <c r="H3" s="108" t="s">
        <v>2551</v>
      </c>
      <c r="I3" s="111"/>
      <c r="J3" s="108" t="s">
        <v>2552</v>
      </c>
      <c r="K3" s="111"/>
      <c r="L3" s="108" t="s">
        <v>2553</v>
      </c>
      <c r="M3" s="111"/>
      <c r="N3" s="108" t="s">
        <v>2553</v>
      </c>
      <c r="O3" s="111"/>
      <c r="P3" s="108" t="s">
        <v>2554</v>
      </c>
      <c r="Q3" s="111"/>
      <c r="R3" s="108" t="s">
        <v>2555</v>
      </c>
      <c r="S3" s="111" t="s">
        <v>2556</v>
      </c>
      <c r="T3" s="107"/>
      <c r="U3" s="111"/>
      <c r="V3" s="108" t="s">
        <v>2554</v>
      </c>
      <c r="W3" s="111"/>
      <c r="X3" s="108" t="s">
        <v>2557</v>
      </c>
      <c r="Y3" s="111" t="s">
        <v>2558</v>
      </c>
      <c r="Z3" s="107"/>
      <c r="AA3" s="111" t="s">
        <v>2559</v>
      </c>
      <c r="AB3" s="107"/>
    </row>
    <row r="4" spans="1:28" s="103" customFormat="1" x14ac:dyDescent="0.45">
      <c r="A4" s="111"/>
      <c r="B4" s="108" t="s">
        <v>2560</v>
      </c>
      <c r="C4" s="111"/>
      <c r="D4" s="108" t="s">
        <v>2561</v>
      </c>
      <c r="E4" s="111" t="s">
        <v>2549</v>
      </c>
      <c r="F4" s="107"/>
      <c r="G4" s="111"/>
      <c r="H4" s="108" t="s">
        <v>2563</v>
      </c>
      <c r="I4" s="111"/>
      <c r="J4" s="108" t="s">
        <v>3468</v>
      </c>
      <c r="K4" s="111"/>
      <c r="L4" s="108" t="s">
        <v>2565</v>
      </c>
      <c r="M4" s="111"/>
      <c r="N4" s="108" t="s">
        <v>2565</v>
      </c>
      <c r="O4" s="111"/>
      <c r="P4" s="108" t="s">
        <v>2566</v>
      </c>
      <c r="Q4" s="111"/>
      <c r="R4" s="108" t="s">
        <v>2567</v>
      </c>
      <c r="S4" s="111" t="s">
        <v>2568</v>
      </c>
      <c r="T4" s="107"/>
      <c r="U4" s="111"/>
      <c r="V4" s="108" t="s">
        <v>2566</v>
      </c>
      <c r="W4" s="111"/>
      <c r="X4" s="108" t="s">
        <v>2569</v>
      </c>
      <c r="Y4" s="111" t="s">
        <v>2570</v>
      </c>
      <c r="Z4" s="108" t="s">
        <v>2571</v>
      </c>
      <c r="AA4" s="111" t="s">
        <v>2572</v>
      </c>
      <c r="AB4" s="107"/>
    </row>
    <row r="5" spans="1:28" s="103" customFormat="1" x14ac:dyDescent="0.45">
      <c r="A5" s="111" t="s">
        <v>2573</v>
      </c>
      <c r="B5" s="108" t="s">
        <v>2574</v>
      </c>
      <c r="C5" s="111"/>
      <c r="D5" s="108" t="s">
        <v>2575</v>
      </c>
      <c r="E5" s="111" t="s">
        <v>2562</v>
      </c>
      <c r="F5" s="107"/>
      <c r="G5" s="111"/>
      <c r="H5" s="108" t="s">
        <v>2577</v>
      </c>
      <c r="I5" s="111"/>
      <c r="J5" s="108" t="s">
        <v>2564</v>
      </c>
      <c r="K5" s="111"/>
      <c r="L5" s="108" t="s">
        <v>2579</v>
      </c>
      <c r="M5" s="111"/>
      <c r="N5" s="108" t="s">
        <v>2579</v>
      </c>
      <c r="O5" s="111" t="s">
        <v>2580</v>
      </c>
      <c r="P5" s="108" t="s">
        <v>2581</v>
      </c>
      <c r="Q5" s="111"/>
      <c r="R5" s="108" t="s">
        <v>2582</v>
      </c>
      <c r="S5" s="111" t="s">
        <v>2583</v>
      </c>
      <c r="T5" s="108" t="s">
        <v>2584</v>
      </c>
      <c r="U5" s="111" t="s">
        <v>2585</v>
      </c>
      <c r="V5" s="108" t="s">
        <v>2586</v>
      </c>
      <c r="W5" s="111"/>
      <c r="X5" s="108" t="s">
        <v>2587</v>
      </c>
      <c r="Y5" s="111"/>
      <c r="Z5" s="108" t="s">
        <v>2588</v>
      </c>
      <c r="AA5" s="111" t="s">
        <v>2589</v>
      </c>
      <c r="AB5" s="108" t="s">
        <v>2590</v>
      </c>
    </row>
    <row r="6" spans="1:28" s="103" customFormat="1" x14ac:dyDescent="0.45">
      <c r="A6" s="111"/>
      <c r="B6" s="108" t="s">
        <v>2591</v>
      </c>
      <c r="C6" s="111"/>
      <c r="D6" s="108" t="s">
        <v>2592</v>
      </c>
      <c r="E6" s="111" t="s">
        <v>2576</v>
      </c>
      <c r="F6" s="108"/>
      <c r="G6" s="111"/>
      <c r="H6" s="108" t="s">
        <v>2595</v>
      </c>
      <c r="I6" s="111"/>
      <c r="J6" s="108" t="s">
        <v>2578</v>
      </c>
      <c r="K6" s="111"/>
      <c r="L6" s="108" t="s">
        <v>3469</v>
      </c>
      <c r="M6" s="111"/>
      <c r="N6" s="108" t="s">
        <v>3469</v>
      </c>
      <c r="O6" s="111"/>
      <c r="P6" s="108" t="s">
        <v>2599</v>
      </c>
      <c r="Q6" s="111" t="s">
        <v>2600</v>
      </c>
      <c r="R6" s="107"/>
      <c r="S6" s="111"/>
      <c r="T6" s="108" t="s">
        <v>2601</v>
      </c>
      <c r="U6" s="111"/>
      <c r="V6" s="108" t="s">
        <v>2602</v>
      </c>
      <c r="W6" s="111" t="s">
        <v>2603</v>
      </c>
      <c r="X6" s="107"/>
      <c r="Y6" s="111"/>
      <c r="Z6" s="108" t="s">
        <v>2604</v>
      </c>
      <c r="AA6" s="111"/>
      <c r="AB6" s="108" t="s">
        <v>2605</v>
      </c>
    </row>
    <row r="7" spans="1:28" s="103" customFormat="1" x14ac:dyDescent="0.45">
      <c r="A7" s="111"/>
      <c r="B7" s="108" t="s">
        <v>2606</v>
      </c>
      <c r="C7" s="111"/>
      <c r="D7" s="108" t="s">
        <v>2607</v>
      </c>
      <c r="E7" s="111" t="s">
        <v>2593</v>
      </c>
      <c r="F7" s="108" t="s">
        <v>2594</v>
      </c>
      <c r="G7" s="111"/>
      <c r="H7" s="108" t="s">
        <v>2609</v>
      </c>
      <c r="I7" s="111"/>
      <c r="J7" s="107" t="s">
        <v>2596</v>
      </c>
      <c r="K7" s="111" t="s">
        <v>2597</v>
      </c>
      <c r="L7" s="108" t="s">
        <v>2598</v>
      </c>
      <c r="M7" s="111" t="s">
        <v>2597</v>
      </c>
      <c r="N7" s="108" t="s">
        <v>2598</v>
      </c>
      <c r="O7" s="111"/>
      <c r="P7" s="108" t="s">
        <v>2612</v>
      </c>
      <c r="Q7" s="111" t="s">
        <v>2613</v>
      </c>
      <c r="R7" s="107"/>
      <c r="S7" s="111" t="s">
        <v>2614</v>
      </c>
      <c r="T7" s="108" t="s">
        <v>2615</v>
      </c>
      <c r="U7" s="111"/>
      <c r="V7" s="108" t="s">
        <v>2616</v>
      </c>
      <c r="W7" s="111" t="s">
        <v>3467</v>
      </c>
      <c r="X7" s="108"/>
      <c r="Y7" s="111" t="s">
        <v>2619</v>
      </c>
      <c r="Z7" s="107"/>
      <c r="AA7" s="111"/>
      <c r="AB7" s="108" t="s">
        <v>2620</v>
      </c>
    </row>
    <row r="8" spans="1:28" s="103" customFormat="1" x14ac:dyDescent="0.45">
      <c r="A8" s="111"/>
      <c r="B8" s="108" t="s">
        <v>2621</v>
      </c>
      <c r="C8" s="111"/>
      <c r="D8" s="108" t="s">
        <v>2622</v>
      </c>
      <c r="E8" s="111"/>
      <c r="F8" s="108" t="s">
        <v>2608</v>
      </c>
      <c r="G8" s="111"/>
      <c r="H8" s="108" t="s">
        <v>2624</v>
      </c>
      <c r="I8" s="111" t="s">
        <v>2610</v>
      </c>
      <c r="J8" s="108"/>
      <c r="K8" s="111"/>
      <c r="L8" s="108" t="s">
        <v>2611</v>
      </c>
      <c r="M8" s="111"/>
      <c r="N8" s="108" t="s">
        <v>2611</v>
      </c>
      <c r="O8" s="111"/>
      <c r="P8" s="108" t="s">
        <v>2628</v>
      </c>
      <c r="Q8" s="111" t="s">
        <v>2629</v>
      </c>
      <c r="R8" s="107"/>
      <c r="S8" s="111"/>
      <c r="T8" s="108" t="s">
        <v>3470</v>
      </c>
      <c r="U8" s="111" t="s">
        <v>2631</v>
      </c>
      <c r="V8" s="107"/>
      <c r="W8" s="111" t="s">
        <v>2617</v>
      </c>
      <c r="X8" s="108" t="s">
        <v>2618</v>
      </c>
      <c r="Y8" s="111" t="s">
        <v>2633</v>
      </c>
      <c r="Z8" s="108" t="s">
        <v>2634</v>
      </c>
      <c r="AA8" s="111" t="s">
        <v>2635</v>
      </c>
      <c r="AB8" s="108" t="s">
        <v>2636</v>
      </c>
    </row>
    <row r="9" spans="1:28" s="103" customFormat="1" x14ac:dyDescent="0.45">
      <c r="A9" s="111" t="s">
        <v>2637</v>
      </c>
      <c r="B9" s="108" t="s">
        <v>2638</v>
      </c>
      <c r="C9" s="111"/>
      <c r="D9" s="108" t="s">
        <v>2639</v>
      </c>
      <c r="E9" s="111"/>
      <c r="F9" s="107" t="s">
        <v>2623</v>
      </c>
      <c r="G9" s="111"/>
      <c r="H9" s="108" t="s">
        <v>2641</v>
      </c>
      <c r="I9" s="111" t="s">
        <v>2625</v>
      </c>
      <c r="J9" s="108" t="s">
        <v>2626</v>
      </c>
      <c r="K9" s="111"/>
      <c r="L9" s="108" t="s">
        <v>2627</v>
      </c>
      <c r="M9" s="111"/>
      <c r="N9" s="108" t="s">
        <v>2627</v>
      </c>
      <c r="O9" s="111" t="s">
        <v>2644</v>
      </c>
      <c r="P9" s="108" t="s">
        <v>3471</v>
      </c>
      <c r="Q9" s="111" t="s">
        <v>2646</v>
      </c>
      <c r="R9" s="107"/>
      <c r="S9" s="111"/>
      <c r="T9" s="108" t="s">
        <v>2630</v>
      </c>
      <c r="U9" s="111" t="s">
        <v>2648</v>
      </c>
      <c r="V9" s="107"/>
      <c r="W9" s="111"/>
      <c r="X9" s="108" t="s">
        <v>2632</v>
      </c>
      <c r="Y9" s="111" t="s">
        <v>2651</v>
      </c>
      <c r="Z9" s="108" t="s">
        <v>2652</v>
      </c>
      <c r="AA9" s="111"/>
      <c r="AB9" s="108" t="s">
        <v>2653</v>
      </c>
    </row>
    <row r="10" spans="1:28" s="103" customFormat="1" x14ac:dyDescent="0.45">
      <c r="A10" s="111"/>
      <c r="B10" s="108" t="s">
        <v>2654</v>
      </c>
      <c r="C10" s="111"/>
      <c r="D10" s="108" t="s">
        <v>2655</v>
      </c>
      <c r="E10" s="111"/>
      <c r="F10" s="108" t="s">
        <v>3472</v>
      </c>
      <c r="G10" s="111"/>
      <c r="H10" s="108" t="s">
        <v>2658</v>
      </c>
      <c r="I10" s="111"/>
      <c r="J10" s="108" t="s">
        <v>2642</v>
      </c>
      <c r="K10" s="111"/>
      <c r="L10" s="108" t="s">
        <v>2643</v>
      </c>
      <c r="M10" s="111"/>
      <c r="N10" s="108" t="s">
        <v>2643</v>
      </c>
      <c r="O10" s="111"/>
      <c r="P10" s="108" t="s">
        <v>2645</v>
      </c>
      <c r="Q10" s="111" t="s">
        <v>2662</v>
      </c>
      <c r="R10" s="107"/>
      <c r="S10" s="111"/>
      <c r="T10" s="108" t="s">
        <v>2647</v>
      </c>
      <c r="U10" s="111" t="s">
        <v>2664</v>
      </c>
      <c r="V10" s="107"/>
      <c r="W10" s="111" t="s">
        <v>2649</v>
      </c>
      <c r="X10" s="108" t="s">
        <v>2650</v>
      </c>
      <c r="Y10" s="111" t="s">
        <v>2666</v>
      </c>
      <c r="Z10" s="108" t="s">
        <v>3473</v>
      </c>
      <c r="AA10" s="111" t="s">
        <v>2668</v>
      </c>
      <c r="AB10" s="108" t="s">
        <v>2669</v>
      </c>
    </row>
    <row r="11" spans="1:28" s="103" customFormat="1" x14ac:dyDescent="0.45">
      <c r="A11" s="111"/>
      <c r="B11" s="108" t="s">
        <v>2670</v>
      </c>
      <c r="C11" s="111" t="s">
        <v>2671</v>
      </c>
      <c r="D11" s="108" t="s">
        <v>2672</v>
      </c>
      <c r="E11" s="111" t="s">
        <v>2640</v>
      </c>
      <c r="F11" s="108"/>
      <c r="G11" s="111"/>
      <c r="H11" s="108" t="s">
        <v>2674</v>
      </c>
      <c r="I11" s="111"/>
      <c r="J11" s="108" t="s">
        <v>2659</v>
      </c>
      <c r="K11" s="111"/>
      <c r="L11" s="108" t="s">
        <v>2660</v>
      </c>
      <c r="M11" s="111"/>
      <c r="N11" s="107" t="s">
        <v>2660</v>
      </c>
      <c r="O11" s="111"/>
      <c r="P11" s="108" t="s">
        <v>2661</v>
      </c>
      <c r="Q11" s="111" t="s">
        <v>2677</v>
      </c>
      <c r="R11" s="107"/>
      <c r="S11" s="111"/>
      <c r="T11" s="108" t="s">
        <v>2663</v>
      </c>
      <c r="U11" s="111" t="s">
        <v>2679</v>
      </c>
      <c r="V11" s="107"/>
      <c r="W11" s="111"/>
      <c r="X11" s="108" t="s">
        <v>2665</v>
      </c>
      <c r="Y11" s="111"/>
      <c r="Z11" s="108" t="s">
        <v>2667</v>
      </c>
      <c r="AA11" s="111"/>
      <c r="AB11" s="108" t="s">
        <v>2682</v>
      </c>
    </row>
    <row r="12" spans="1:28" s="103" customFormat="1" x14ac:dyDescent="0.45">
      <c r="A12" s="111" t="s">
        <v>2683</v>
      </c>
      <c r="B12" s="108" t="s">
        <v>2684</v>
      </c>
      <c r="C12" s="111"/>
      <c r="D12" s="108" t="s">
        <v>2685</v>
      </c>
      <c r="E12" s="111" t="s">
        <v>2656</v>
      </c>
      <c r="F12" s="108" t="s">
        <v>2657</v>
      </c>
      <c r="G12" s="111" t="s">
        <v>2687</v>
      </c>
      <c r="H12" s="107"/>
      <c r="I12" s="111"/>
      <c r="J12" s="108" t="s">
        <v>2675</v>
      </c>
      <c r="K12" s="111" t="s">
        <v>2532</v>
      </c>
      <c r="L12" s="108" t="s">
        <v>2533</v>
      </c>
      <c r="M12" s="111" t="s">
        <v>2610</v>
      </c>
      <c r="N12" s="107"/>
      <c r="O12" s="111"/>
      <c r="P12" s="108" t="s">
        <v>2676</v>
      </c>
      <c r="Q12" s="111" t="s">
        <v>2691</v>
      </c>
      <c r="R12" s="107"/>
      <c r="S12" s="111"/>
      <c r="T12" s="108" t="s">
        <v>2678</v>
      </c>
      <c r="U12" s="111" t="s">
        <v>2693</v>
      </c>
      <c r="V12" s="107"/>
      <c r="W12" s="111"/>
      <c r="X12" s="108" t="s">
        <v>2680</v>
      </c>
      <c r="Y12" s="111"/>
      <c r="Z12" s="108" t="s">
        <v>2681</v>
      </c>
      <c r="AA12" s="111" t="s">
        <v>2697</v>
      </c>
      <c r="AB12" s="108" t="s">
        <v>2698</v>
      </c>
    </row>
    <row r="13" spans="1:28" s="103" customFormat="1" x14ac:dyDescent="0.45">
      <c r="A13" s="111"/>
      <c r="B13" s="108" t="s">
        <v>2699</v>
      </c>
      <c r="C13" s="111"/>
      <c r="D13" s="108" t="s">
        <v>2700</v>
      </c>
      <c r="E13" s="111"/>
      <c r="F13" s="107" t="s">
        <v>2673</v>
      </c>
      <c r="G13" s="111" t="s">
        <v>2702</v>
      </c>
      <c r="H13" s="107"/>
      <c r="I13" s="111"/>
      <c r="J13" s="108" t="s">
        <v>2688</v>
      </c>
      <c r="K13" s="111"/>
      <c r="L13" s="108" t="s">
        <v>2552</v>
      </c>
      <c r="M13" s="111" t="s">
        <v>2689</v>
      </c>
      <c r="N13" s="107"/>
      <c r="O13" s="111"/>
      <c r="P13" s="108" t="s">
        <v>2690</v>
      </c>
      <c r="Q13" s="111" t="s">
        <v>2704</v>
      </c>
      <c r="R13" s="107"/>
      <c r="S13" s="111"/>
      <c r="T13" s="108" t="s">
        <v>2692</v>
      </c>
      <c r="U13" s="111" t="s">
        <v>2707</v>
      </c>
      <c r="V13" s="108" t="s">
        <v>2708</v>
      </c>
      <c r="W13" s="111" t="s">
        <v>2694</v>
      </c>
      <c r="X13" s="108" t="s">
        <v>2695</v>
      </c>
      <c r="Y13" s="111"/>
      <c r="Z13" s="107" t="s">
        <v>2696</v>
      </c>
      <c r="AA13" s="111"/>
      <c r="AB13" s="108" t="s">
        <v>2711</v>
      </c>
    </row>
    <row r="14" spans="1:28" s="103" customFormat="1" x14ac:dyDescent="0.45">
      <c r="A14" s="111"/>
      <c r="B14" s="108" t="s">
        <v>2712</v>
      </c>
      <c r="C14" s="111" t="s">
        <v>2713</v>
      </c>
      <c r="D14" s="108" t="s">
        <v>2714</v>
      </c>
      <c r="E14" s="111"/>
      <c r="F14" s="108" t="s">
        <v>2686</v>
      </c>
      <c r="G14" s="111" t="s">
        <v>2717</v>
      </c>
      <c r="H14" s="107"/>
      <c r="I14" s="111"/>
      <c r="J14" s="108" t="s">
        <v>2703</v>
      </c>
      <c r="K14" s="111"/>
      <c r="L14" s="108" t="s">
        <v>3468</v>
      </c>
      <c r="M14" s="111" t="s">
        <v>2704</v>
      </c>
      <c r="N14" s="107"/>
      <c r="O14" s="111"/>
      <c r="P14" s="107" t="s">
        <v>2705</v>
      </c>
      <c r="Q14" s="111" t="s">
        <v>2721</v>
      </c>
      <c r="R14" s="107"/>
      <c r="S14" s="111"/>
      <c r="T14" s="107" t="s">
        <v>2706</v>
      </c>
      <c r="U14" s="111"/>
      <c r="V14" s="108" t="s">
        <v>2722</v>
      </c>
      <c r="W14" s="111"/>
      <c r="X14" s="108" t="s">
        <v>2709</v>
      </c>
      <c r="Y14" s="111" t="s">
        <v>2710</v>
      </c>
      <c r="Z14" s="107"/>
      <c r="AA14" s="111"/>
      <c r="AB14" s="108" t="s">
        <v>2725</v>
      </c>
    </row>
    <row r="15" spans="1:28" s="103" customFormat="1" x14ac:dyDescent="0.45">
      <c r="A15" s="111"/>
      <c r="B15" s="108" t="s">
        <v>2726</v>
      </c>
      <c r="C15" s="111"/>
      <c r="D15" s="108" t="s">
        <v>2727</v>
      </c>
      <c r="E15" s="111" t="s">
        <v>2701</v>
      </c>
      <c r="F15" s="108"/>
      <c r="G15" s="111" t="s">
        <v>2729</v>
      </c>
      <c r="H15" s="108" t="s">
        <v>2730</v>
      </c>
      <c r="I15" s="111"/>
      <c r="J15" s="108" t="s">
        <v>2718</v>
      </c>
      <c r="K15" s="111"/>
      <c r="L15" s="108" t="s">
        <v>2564</v>
      </c>
      <c r="M15" s="111" t="s">
        <v>2719</v>
      </c>
      <c r="N15" s="107"/>
      <c r="O15" s="111" t="s">
        <v>2720</v>
      </c>
      <c r="P15" s="107"/>
      <c r="Q15" s="111" t="s">
        <v>2733</v>
      </c>
      <c r="R15" s="107"/>
      <c r="S15" s="111" t="s">
        <v>2640</v>
      </c>
      <c r="T15" s="107"/>
      <c r="U15" s="111" t="s">
        <v>2735</v>
      </c>
      <c r="V15" s="108" t="s">
        <v>2736</v>
      </c>
      <c r="W15" s="111"/>
      <c r="X15" s="108" t="s">
        <v>2723</v>
      </c>
      <c r="Y15" s="112" t="s">
        <v>2724</v>
      </c>
      <c r="Z15" s="107"/>
      <c r="AA15" s="111"/>
      <c r="AB15" s="108" t="s">
        <v>2739</v>
      </c>
    </row>
    <row r="16" spans="1:28" s="103" customFormat="1" x14ac:dyDescent="0.45">
      <c r="A16" s="111"/>
      <c r="B16" s="108" t="s">
        <v>2740</v>
      </c>
      <c r="C16" s="111"/>
      <c r="D16" s="108" t="s">
        <v>2741</v>
      </c>
      <c r="E16" s="111" t="s">
        <v>2715</v>
      </c>
      <c r="F16" s="108" t="s">
        <v>2716</v>
      </c>
      <c r="G16" s="111"/>
      <c r="H16" s="108" t="s">
        <v>2743</v>
      </c>
      <c r="I16" s="111"/>
      <c r="J16" s="108" t="s">
        <v>2731</v>
      </c>
      <c r="K16" s="111"/>
      <c r="L16" s="108" t="s">
        <v>2578</v>
      </c>
      <c r="M16" s="111" t="s">
        <v>2702</v>
      </c>
      <c r="N16" s="107"/>
      <c r="O16" s="111" t="s">
        <v>2732</v>
      </c>
      <c r="P16" s="108"/>
      <c r="Q16" s="111" t="s">
        <v>2748</v>
      </c>
      <c r="R16" s="107"/>
      <c r="S16" s="111" t="s">
        <v>2734</v>
      </c>
      <c r="T16" s="107"/>
      <c r="U16" s="111"/>
      <c r="V16" s="108" t="s">
        <v>2750</v>
      </c>
      <c r="W16" s="111" t="s">
        <v>2737</v>
      </c>
      <c r="X16" s="108" t="s">
        <v>2738</v>
      </c>
      <c r="Y16" s="112"/>
      <c r="Z16" s="107"/>
      <c r="AA16" s="111" t="s">
        <v>3474</v>
      </c>
      <c r="AB16" s="107"/>
    </row>
    <row r="17" spans="1:28" s="103" customFormat="1" x14ac:dyDescent="0.45">
      <c r="A17" s="111"/>
      <c r="B17" s="108" t="s">
        <v>2753</v>
      </c>
      <c r="C17" s="111"/>
      <c r="D17" s="108" t="s">
        <v>2754</v>
      </c>
      <c r="E17" s="111"/>
      <c r="F17" s="108" t="s">
        <v>2728</v>
      </c>
      <c r="G17" s="111"/>
      <c r="H17" s="108" t="s">
        <v>2756</v>
      </c>
      <c r="I17" s="111"/>
      <c r="J17" s="108" t="s">
        <v>2744</v>
      </c>
      <c r="K17" s="111"/>
      <c r="L17" s="108" t="s">
        <v>2596</v>
      </c>
      <c r="M17" s="111" t="s">
        <v>2745</v>
      </c>
      <c r="N17" s="108"/>
      <c r="O17" s="111" t="s">
        <v>2746</v>
      </c>
      <c r="P17" s="108" t="s">
        <v>2747</v>
      </c>
      <c r="Q17" s="111" t="s">
        <v>2761</v>
      </c>
      <c r="R17" s="107"/>
      <c r="S17" s="111" t="s">
        <v>2749</v>
      </c>
      <c r="T17" s="108"/>
      <c r="U17" s="111"/>
      <c r="V17" s="108" t="s">
        <v>2764</v>
      </c>
      <c r="W17" s="111"/>
      <c r="X17" s="107" t="s">
        <v>2751</v>
      </c>
      <c r="Y17" s="112"/>
      <c r="Z17" s="107"/>
      <c r="AA17" s="111" t="s">
        <v>2752</v>
      </c>
      <c r="AB17" s="107"/>
    </row>
    <row r="18" spans="1:28" s="103" customFormat="1" x14ac:dyDescent="0.45">
      <c r="A18" s="111" t="s">
        <v>2767</v>
      </c>
      <c r="B18" s="108" t="s">
        <v>2768</v>
      </c>
      <c r="C18" s="111"/>
      <c r="D18" s="108" t="s">
        <v>2769</v>
      </c>
      <c r="E18" s="112"/>
      <c r="F18" s="107" t="s">
        <v>2742</v>
      </c>
      <c r="G18" s="111" t="s">
        <v>2770</v>
      </c>
      <c r="H18" s="107"/>
      <c r="I18" s="111"/>
      <c r="J18" s="108" t="s">
        <v>2757</v>
      </c>
      <c r="K18" s="111" t="s">
        <v>2625</v>
      </c>
      <c r="L18" s="108" t="s">
        <v>2626</v>
      </c>
      <c r="M18" s="111" t="s">
        <v>2758</v>
      </c>
      <c r="N18" s="108" t="s">
        <v>2759</v>
      </c>
      <c r="O18" s="111"/>
      <c r="P18" s="108" t="s">
        <v>2760</v>
      </c>
      <c r="Q18" s="111" t="s">
        <v>3475</v>
      </c>
      <c r="R18" s="107"/>
      <c r="S18" s="111" t="s">
        <v>2762</v>
      </c>
      <c r="T18" s="108" t="s">
        <v>2763</v>
      </c>
      <c r="U18" s="111" t="s">
        <v>2777</v>
      </c>
      <c r="V18" s="107"/>
      <c r="W18" s="111" t="s">
        <v>2765</v>
      </c>
      <c r="X18" s="107"/>
      <c r="Y18" s="112"/>
      <c r="Z18" s="107"/>
      <c r="AA18" s="111" t="s">
        <v>2766</v>
      </c>
      <c r="AB18" s="108"/>
    </row>
    <row r="19" spans="1:28" s="103" customFormat="1" x14ac:dyDescent="0.45">
      <c r="A19" s="111"/>
      <c r="B19" s="108" t="s">
        <v>2781</v>
      </c>
      <c r="C19" s="111"/>
      <c r="D19" s="108" t="s">
        <v>2782</v>
      </c>
      <c r="E19" s="112"/>
      <c r="F19" s="107" t="s">
        <v>2755</v>
      </c>
      <c r="G19" s="111" t="s">
        <v>2783</v>
      </c>
      <c r="H19" s="108" t="s">
        <v>2784</v>
      </c>
      <c r="I19" s="111"/>
      <c r="J19" s="108" t="s">
        <v>2771</v>
      </c>
      <c r="K19" s="111"/>
      <c r="L19" s="108" t="s">
        <v>2642</v>
      </c>
      <c r="M19" s="111"/>
      <c r="N19" s="108" t="s">
        <v>2772</v>
      </c>
      <c r="O19" s="111" t="s">
        <v>2773</v>
      </c>
      <c r="P19" s="108" t="s">
        <v>2774</v>
      </c>
      <c r="Q19" s="111" t="s">
        <v>2775</v>
      </c>
      <c r="R19" s="107"/>
      <c r="S19" s="111"/>
      <c r="T19" s="108" t="s">
        <v>2776</v>
      </c>
      <c r="U19" s="111" t="s">
        <v>2791</v>
      </c>
      <c r="V19" s="107"/>
      <c r="W19" s="111" t="s">
        <v>2778</v>
      </c>
      <c r="X19" s="107"/>
      <c r="Y19" s="112"/>
      <c r="Z19" s="107"/>
      <c r="AA19" s="111" t="s">
        <v>2779</v>
      </c>
      <c r="AB19" s="108" t="s">
        <v>2780</v>
      </c>
    </row>
    <row r="20" spans="1:28" s="103" customFormat="1" x14ac:dyDescent="0.45">
      <c r="A20" s="111"/>
      <c r="B20" s="108" t="s">
        <v>2794</v>
      </c>
      <c r="C20" s="111"/>
      <c r="D20" s="108" t="s">
        <v>2795</v>
      </c>
      <c r="E20" s="112"/>
      <c r="F20" s="107"/>
      <c r="G20" s="111"/>
      <c r="H20" s="108" t="s">
        <v>2796</v>
      </c>
      <c r="I20" s="111"/>
      <c r="J20" s="108" t="s">
        <v>2785</v>
      </c>
      <c r="K20" s="111"/>
      <c r="L20" s="108" t="s">
        <v>2659</v>
      </c>
      <c r="M20" s="111" t="s">
        <v>2786</v>
      </c>
      <c r="N20" s="107" t="s">
        <v>2787</v>
      </c>
      <c r="O20" s="111"/>
      <c r="P20" s="108" t="s">
        <v>2788</v>
      </c>
      <c r="Q20" s="111" t="s">
        <v>2789</v>
      </c>
      <c r="R20" s="107"/>
      <c r="S20" s="111"/>
      <c r="T20" s="108" t="s">
        <v>2790</v>
      </c>
      <c r="U20" s="111" t="s">
        <v>2802</v>
      </c>
      <c r="V20" s="107"/>
      <c r="W20" s="111" t="s">
        <v>2792</v>
      </c>
      <c r="X20" s="107"/>
      <c r="Y20" s="112"/>
      <c r="Z20" s="107"/>
      <c r="AA20" s="111"/>
      <c r="AB20" s="107" t="s">
        <v>2793</v>
      </c>
    </row>
    <row r="21" spans="1:28" s="103" customFormat="1" x14ac:dyDescent="0.45">
      <c r="A21" s="111"/>
      <c r="B21" s="108" t="s">
        <v>2805</v>
      </c>
      <c r="C21" s="111" t="s">
        <v>2806</v>
      </c>
      <c r="D21" s="108" t="s">
        <v>2807</v>
      </c>
      <c r="E21" s="112"/>
      <c r="F21" s="107"/>
      <c r="G21" s="111"/>
      <c r="H21" s="108" t="s">
        <v>2808</v>
      </c>
      <c r="I21" s="111"/>
      <c r="J21" s="108" t="s">
        <v>2797</v>
      </c>
      <c r="K21" s="111"/>
      <c r="L21" s="108" t="s">
        <v>2675</v>
      </c>
      <c r="M21" s="111" t="s">
        <v>2798</v>
      </c>
      <c r="N21" s="108"/>
      <c r="O21" s="111"/>
      <c r="P21" s="108" t="s">
        <v>2799</v>
      </c>
      <c r="Q21" s="111" t="s">
        <v>2800</v>
      </c>
      <c r="R21" s="107"/>
      <c r="S21" s="112"/>
      <c r="T21" s="107" t="s">
        <v>2801</v>
      </c>
      <c r="U21" s="111" t="s">
        <v>2814</v>
      </c>
      <c r="V21" s="108" t="s">
        <v>2815</v>
      </c>
      <c r="W21" s="111" t="s">
        <v>2803</v>
      </c>
      <c r="X21" s="107"/>
      <c r="Y21" s="112"/>
      <c r="Z21" s="107"/>
      <c r="AA21" s="111" t="s">
        <v>2804</v>
      </c>
      <c r="AB21" s="107"/>
    </row>
    <row r="22" spans="1:28" s="103" customFormat="1" x14ac:dyDescent="0.45">
      <c r="A22" s="111" t="s">
        <v>2818</v>
      </c>
      <c r="B22" s="108" t="s">
        <v>2819</v>
      </c>
      <c r="C22" s="111"/>
      <c r="D22" s="108" t="s">
        <v>2820</v>
      </c>
      <c r="E22" s="112"/>
      <c r="F22" s="107"/>
      <c r="G22" s="111"/>
      <c r="H22" s="108" t="s">
        <v>2821</v>
      </c>
      <c r="I22" s="111"/>
      <c r="J22" s="108" t="s">
        <v>2809</v>
      </c>
      <c r="K22" s="111"/>
      <c r="L22" s="108" t="s">
        <v>2688</v>
      </c>
      <c r="M22" s="111" t="s">
        <v>2810</v>
      </c>
      <c r="N22" s="108" t="s">
        <v>2811</v>
      </c>
      <c r="O22" s="111"/>
      <c r="P22" s="108" t="s">
        <v>2812</v>
      </c>
      <c r="Q22" s="111" t="s">
        <v>2813</v>
      </c>
      <c r="R22" s="107"/>
      <c r="S22" s="112"/>
      <c r="T22" s="107"/>
      <c r="U22" s="111"/>
      <c r="V22" s="108" t="s">
        <v>2828</v>
      </c>
      <c r="W22" s="111" t="s">
        <v>2816</v>
      </c>
      <c r="X22" s="107"/>
      <c r="Y22" s="112"/>
      <c r="Z22" s="107"/>
      <c r="AA22" s="111" t="s">
        <v>2817</v>
      </c>
      <c r="AB22" s="107"/>
    </row>
    <row r="23" spans="1:28" s="103" customFormat="1" x14ac:dyDescent="0.45">
      <c r="A23" s="111"/>
      <c r="B23" s="108" t="s">
        <v>2831</v>
      </c>
      <c r="C23" s="111"/>
      <c r="D23" s="108" t="s">
        <v>2832</v>
      </c>
      <c r="E23" s="112"/>
      <c r="F23" s="107"/>
      <c r="G23" s="111"/>
      <c r="H23" s="108" t="s">
        <v>2833</v>
      </c>
      <c r="I23" s="111" t="s">
        <v>2822</v>
      </c>
      <c r="J23" s="108" t="s">
        <v>2823</v>
      </c>
      <c r="K23" s="111"/>
      <c r="L23" s="108" t="s">
        <v>2703</v>
      </c>
      <c r="M23" s="111"/>
      <c r="N23" s="108" t="s">
        <v>2824</v>
      </c>
      <c r="O23" s="111" t="s">
        <v>2825</v>
      </c>
      <c r="P23" s="108" t="s">
        <v>2826</v>
      </c>
      <c r="Q23" s="111" t="s">
        <v>2827</v>
      </c>
      <c r="R23" s="108"/>
      <c r="S23" s="112"/>
      <c r="T23" s="107"/>
      <c r="U23" s="111" t="s">
        <v>2840</v>
      </c>
      <c r="V23" s="108" t="s">
        <v>2841</v>
      </c>
      <c r="W23" s="111" t="s">
        <v>2829</v>
      </c>
      <c r="X23" s="108"/>
      <c r="Y23" s="112"/>
      <c r="Z23" s="107"/>
      <c r="AA23" s="112" t="s">
        <v>2830</v>
      </c>
      <c r="AB23" s="107"/>
    </row>
    <row r="24" spans="1:28" s="103" customFormat="1" x14ac:dyDescent="0.45">
      <c r="A24" s="111"/>
      <c r="B24" s="108" t="s">
        <v>2844</v>
      </c>
      <c r="C24" s="111"/>
      <c r="D24" s="108" t="s">
        <v>2845</v>
      </c>
      <c r="E24" s="112"/>
      <c r="F24" s="107"/>
      <c r="G24" s="111" t="s">
        <v>2846</v>
      </c>
      <c r="H24" s="107"/>
      <c r="I24" s="111"/>
      <c r="J24" s="108" t="s">
        <v>2834</v>
      </c>
      <c r="K24" s="111"/>
      <c r="L24" s="108" t="s">
        <v>2718</v>
      </c>
      <c r="M24" s="111" t="s">
        <v>2835</v>
      </c>
      <c r="N24" s="108" t="s">
        <v>2836</v>
      </c>
      <c r="O24" s="111"/>
      <c r="P24" s="108" t="s">
        <v>2837</v>
      </c>
      <c r="Q24" s="111" t="s">
        <v>2838</v>
      </c>
      <c r="R24" s="108" t="s">
        <v>2839</v>
      </c>
      <c r="S24" s="112"/>
      <c r="T24" s="107"/>
      <c r="U24" s="111"/>
      <c r="V24" s="108" t="s">
        <v>2851</v>
      </c>
      <c r="W24" s="111" t="s">
        <v>2842</v>
      </c>
      <c r="X24" s="108" t="s">
        <v>2843</v>
      </c>
      <c r="Y24" s="112"/>
      <c r="Z24" s="107"/>
      <c r="AA24" s="112"/>
      <c r="AB24" s="107"/>
    </row>
    <row r="25" spans="1:28" s="103" customFormat="1" x14ac:dyDescent="0.45">
      <c r="A25" s="111"/>
      <c r="B25" s="108" t="s">
        <v>3476</v>
      </c>
      <c r="C25" s="111" t="s">
        <v>2855</v>
      </c>
      <c r="D25" s="108" t="s">
        <v>2856</v>
      </c>
      <c r="E25" s="112"/>
      <c r="F25" s="107"/>
      <c r="G25" s="111" t="s">
        <v>2857</v>
      </c>
      <c r="H25" s="107"/>
      <c r="I25" s="111"/>
      <c r="J25" s="108" t="s">
        <v>2847</v>
      </c>
      <c r="K25" s="111"/>
      <c r="L25" s="108" t="s">
        <v>2731</v>
      </c>
      <c r="M25" s="111"/>
      <c r="N25" s="108" t="s">
        <v>2848</v>
      </c>
      <c r="O25" s="111"/>
      <c r="P25" s="108" t="s">
        <v>2849</v>
      </c>
      <c r="Q25" s="111"/>
      <c r="R25" s="108" t="s">
        <v>2850</v>
      </c>
      <c r="S25" s="112"/>
      <c r="T25" s="107"/>
      <c r="U25" s="111"/>
      <c r="V25" s="108" t="s">
        <v>2862</v>
      </c>
      <c r="W25" s="111"/>
      <c r="X25" s="108" t="s">
        <v>2852</v>
      </c>
      <c r="Y25" s="112"/>
      <c r="Z25" s="107"/>
      <c r="AA25" s="112"/>
      <c r="AB25" s="107"/>
    </row>
    <row r="26" spans="1:28" s="103" customFormat="1" x14ac:dyDescent="0.45">
      <c r="A26" s="111" t="s">
        <v>2853</v>
      </c>
      <c r="B26" s="108" t="s">
        <v>2854</v>
      </c>
      <c r="C26" s="111"/>
      <c r="D26" s="108" t="s">
        <v>2865</v>
      </c>
      <c r="E26" s="112"/>
      <c r="F26" s="107"/>
      <c r="G26" s="111" t="s">
        <v>2734</v>
      </c>
      <c r="H26" s="107"/>
      <c r="I26" s="111"/>
      <c r="J26" s="108" t="s">
        <v>2858</v>
      </c>
      <c r="K26" s="111"/>
      <c r="L26" s="108" t="s">
        <v>2744</v>
      </c>
      <c r="M26" s="111"/>
      <c r="N26" s="108" t="s">
        <v>2859</v>
      </c>
      <c r="O26" s="111"/>
      <c r="P26" s="108" t="s">
        <v>2860</v>
      </c>
      <c r="Q26" s="111"/>
      <c r="R26" s="107" t="s">
        <v>2861</v>
      </c>
      <c r="S26" s="112"/>
      <c r="T26" s="107"/>
      <c r="U26" s="111" t="s">
        <v>2773</v>
      </c>
      <c r="V26" s="108" t="s">
        <v>2774</v>
      </c>
      <c r="W26" s="111"/>
      <c r="X26" s="108" t="s">
        <v>2863</v>
      </c>
      <c r="Y26" s="112"/>
      <c r="Z26" s="107"/>
      <c r="AA26" s="112"/>
      <c r="AB26" s="107"/>
    </row>
    <row r="27" spans="1:28" s="103" customFormat="1" x14ac:dyDescent="0.45">
      <c r="A27" s="111"/>
      <c r="B27" s="108" t="s">
        <v>2864</v>
      </c>
      <c r="C27" s="111"/>
      <c r="D27" s="108" t="s">
        <v>2873</v>
      </c>
      <c r="E27" s="112"/>
      <c r="F27" s="107"/>
      <c r="G27" s="111" t="s">
        <v>2874</v>
      </c>
      <c r="H27" s="108" t="s">
        <v>2875</v>
      </c>
      <c r="I27" s="111"/>
      <c r="J27" s="107" t="s">
        <v>2866</v>
      </c>
      <c r="K27" s="111"/>
      <c r="L27" s="108" t="s">
        <v>2757</v>
      </c>
      <c r="M27" s="111"/>
      <c r="N27" s="108" t="s">
        <v>2867</v>
      </c>
      <c r="O27" s="111"/>
      <c r="P27" s="108" t="s">
        <v>2868</v>
      </c>
      <c r="Q27" s="111" t="s">
        <v>2869</v>
      </c>
      <c r="R27" s="107"/>
      <c r="S27" s="112"/>
      <c r="T27" s="107"/>
      <c r="U27" s="111"/>
      <c r="V27" s="108" t="s">
        <v>2788</v>
      </c>
      <c r="W27" s="111"/>
      <c r="X27" s="107" t="s">
        <v>2870</v>
      </c>
      <c r="Y27" s="112"/>
      <c r="Z27" s="107"/>
      <c r="AA27" s="112"/>
      <c r="AB27" s="107"/>
    </row>
    <row r="28" spans="1:28" s="103" customFormat="1" x14ac:dyDescent="0.45">
      <c r="A28" s="111" t="s">
        <v>2871</v>
      </c>
      <c r="B28" s="108" t="s">
        <v>2872</v>
      </c>
      <c r="C28" s="111" t="s">
        <v>2882</v>
      </c>
      <c r="D28" s="108" t="s">
        <v>2883</v>
      </c>
      <c r="E28" s="112"/>
      <c r="F28" s="107"/>
      <c r="G28" s="111"/>
      <c r="H28" s="108" t="s">
        <v>2884</v>
      </c>
      <c r="I28" s="111" t="s">
        <v>2876</v>
      </c>
      <c r="J28" s="107"/>
      <c r="K28" s="111"/>
      <c r="L28" s="108" t="s">
        <v>2771</v>
      </c>
      <c r="M28" s="111"/>
      <c r="N28" s="108" t="s">
        <v>2877</v>
      </c>
      <c r="O28" s="111"/>
      <c r="P28" s="108" t="s">
        <v>2878</v>
      </c>
      <c r="Q28" s="111" t="s">
        <v>2879</v>
      </c>
      <c r="R28" s="107"/>
      <c r="S28" s="112"/>
      <c r="T28" s="107"/>
      <c r="U28" s="111"/>
      <c r="V28" s="108" t="s">
        <v>2799</v>
      </c>
      <c r="W28" s="111" t="s">
        <v>2880</v>
      </c>
      <c r="X28" s="108"/>
      <c r="Y28" s="112"/>
      <c r="Z28" s="107"/>
      <c r="AA28" s="112"/>
      <c r="AB28" s="107"/>
    </row>
    <row r="29" spans="1:28" s="103" customFormat="1" x14ac:dyDescent="0.45">
      <c r="A29" s="111"/>
      <c r="B29" s="108" t="s">
        <v>2881</v>
      </c>
      <c r="C29" s="111"/>
      <c r="D29" s="108" t="s">
        <v>2892</v>
      </c>
      <c r="E29" s="112"/>
      <c r="F29" s="107"/>
      <c r="G29" s="111" t="s">
        <v>2893</v>
      </c>
      <c r="H29" s="108" t="s">
        <v>2894</v>
      </c>
      <c r="I29" s="111" t="s">
        <v>2885</v>
      </c>
      <c r="J29" s="108"/>
      <c r="K29" s="111"/>
      <c r="L29" s="108" t="s">
        <v>2785</v>
      </c>
      <c r="M29" s="111"/>
      <c r="N29" s="108" t="s">
        <v>3477</v>
      </c>
      <c r="O29" s="111"/>
      <c r="P29" s="108" t="s">
        <v>2887</v>
      </c>
      <c r="Q29" s="111" t="s">
        <v>2888</v>
      </c>
      <c r="R29" s="108"/>
      <c r="S29" s="112"/>
      <c r="T29" s="107"/>
      <c r="U29" s="111"/>
      <c r="V29" s="108" t="s">
        <v>2812</v>
      </c>
      <c r="W29" s="111" t="s">
        <v>2889</v>
      </c>
      <c r="X29" s="108" t="s">
        <v>2890</v>
      </c>
      <c r="Y29" s="112"/>
      <c r="Z29" s="107"/>
      <c r="AA29" s="112"/>
      <c r="AB29" s="107"/>
    </row>
    <row r="30" spans="1:28" s="103" customFormat="1" x14ac:dyDescent="0.45">
      <c r="A30" s="111"/>
      <c r="B30" s="108" t="s">
        <v>2891</v>
      </c>
      <c r="C30" s="111"/>
      <c r="D30" s="108" t="s">
        <v>2903</v>
      </c>
      <c r="E30" s="112"/>
      <c r="F30" s="107"/>
      <c r="G30" s="111"/>
      <c r="H30" s="108" t="s">
        <v>2904</v>
      </c>
      <c r="I30" s="111" t="s">
        <v>2895</v>
      </c>
      <c r="J30" s="108" t="s">
        <v>2896</v>
      </c>
      <c r="K30" s="111"/>
      <c r="L30" s="108" t="s">
        <v>2797</v>
      </c>
      <c r="M30" s="111"/>
      <c r="N30" s="108" t="s">
        <v>2886</v>
      </c>
      <c r="O30" s="111"/>
      <c r="P30" s="107" t="s">
        <v>2898</v>
      </c>
      <c r="Q30" s="111" t="s">
        <v>2899</v>
      </c>
      <c r="R30" s="107" t="s">
        <v>2900</v>
      </c>
      <c r="S30" s="112"/>
      <c r="T30" s="107"/>
      <c r="U30" s="111" t="s">
        <v>2911</v>
      </c>
      <c r="V30" s="107"/>
      <c r="W30" s="111"/>
      <c r="X30" s="108" t="s">
        <v>2901</v>
      </c>
      <c r="Y30" s="112"/>
      <c r="Z30" s="107"/>
      <c r="AA30" s="112"/>
      <c r="AB30" s="107"/>
    </row>
    <row r="31" spans="1:28" s="103" customFormat="1" x14ac:dyDescent="0.45">
      <c r="A31" s="111"/>
      <c r="B31" s="108" t="s">
        <v>2902</v>
      </c>
      <c r="C31" s="111"/>
      <c r="D31" s="108" t="s">
        <v>2915</v>
      </c>
      <c r="E31" s="112"/>
      <c r="F31" s="107"/>
      <c r="G31" s="111"/>
      <c r="H31" s="108" t="s">
        <v>2916</v>
      </c>
      <c r="I31" s="111"/>
      <c r="J31" s="108" t="s">
        <v>2905</v>
      </c>
      <c r="K31" s="111"/>
      <c r="L31" s="108" t="s">
        <v>2809</v>
      </c>
      <c r="M31" s="111"/>
      <c r="N31" s="108" t="s">
        <v>2897</v>
      </c>
      <c r="O31" s="111" t="s">
        <v>2909</v>
      </c>
      <c r="P31" s="107"/>
      <c r="Q31" s="111" t="s">
        <v>2910</v>
      </c>
      <c r="R31" s="108"/>
      <c r="S31" s="112"/>
      <c r="T31" s="107"/>
      <c r="U31" s="111" t="s">
        <v>2923</v>
      </c>
      <c r="V31" s="107"/>
      <c r="W31" s="111" t="s">
        <v>2912</v>
      </c>
      <c r="X31" s="108" t="s">
        <v>2913</v>
      </c>
      <c r="Y31" s="112"/>
      <c r="Z31" s="107"/>
      <c r="AA31" s="112"/>
      <c r="AB31" s="107"/>
    </row>
    <row r="32" spans="1:28" s="103" customFormat="1" x14ac:dyDescent="0.45">
      <c r="A32" s="111"/>
      <c r="B32" s="108" t="s">
        <v>2914</v>
      </c>
      <c r="C32" s="111"/>
      <c r="D32" s="108" t="s">
        <v>2927</v>
      </c>
      <c r="E32" s="112"/>
      <c r="F32" s="107"/>
      <c r="G32" s="111" t="s">
        <v>2928</v>
      </c>
      <c r="H32" s="107"/>
      <c r="I32" s="111"/>
      <c r="J32" s="108" t="s">
        <v>2917</v>
      </c>
      <c r="K32" s="111" t="s">
        <v>2822</v>
      </c>
      <c r="L32" s="108" t="s">
        <v>2823</v>
      </c>
      <c r="M32" s="111"/>
      <c r="N32" s="108" t="s">
        <v>2908</v>
      </c>
      <c r="O32" s="111" t="s">
        <v>2920</v>
      </c>
      <c r="P32" s="107"/>
      <c r="Q32" s="111" t="s">
        <v>2921</v>
      </c>
      <c r="R32" s="108" t="s">
        <v>2922</v>
      </c>
      <c r="S32" s="112"/>
      <c r="T32" s="107"/>
      <c r="U32" s="112"/>
      <c r="V32" s="107"/>
      <c r="W32" s="111"/>
      <c r="X32" s="108" t="s">
        <v>2924</v>
      </c>
      <c r="Y32" s="112"/>
      <c r="Z32" s="107"/>
      <c r="AA32" s="112"/>
      <c r="AB32" s="107"/>
    </row>
    <row r="33" spans="1:28" s="103" customFormat="1" x14ac:dyDescent="0.45">
      <c r="A33" s="111" t="s">
        <v>2925</v>
      </c>
      <c r="B33" s="108" t="s">
        <v>2926</v>
      </c>
      <c r="C33" s="111"/>
      <c r="D33" s="108" t="s">
        <v>2935</v>
      </c>
      <c r="E33" s="112"/>
      <c r="F33" s="107"/>
      <c r="G33" s="112"/>
      <c r="H33" s="107"/>
      <c r="I33" s="111" t="s">
        <v>2906</v>
      </c>
      <c r="J33" s="108" t="s">
        <v>2907</v>
      </c>
      <c r="K33" s="111"/>
      <c r="L33" s="108" t="s">
        <v>2834</v>
      </c>
      <c r="M33" s="111"/>
      <c r="N33" s="108" t="s">
        <v>2919</v>
      </c>
      <c r="O33" s="111" t="s">
        <v>2800</v>
      </c>
      <c r="P33" s="108"/>
      <c r="Q33" s="111" t="s">
        <v>2931</v>
      </c>
      <c r="R33" s="107" t="s">
        <v>2932</v>
      </c>
      <c r="S33" s="112"/>
      <c r="T33" s="107"/>
      <c r="U33" s="112"/>
      <c r="V33" s="107"/>
      <c r="W33" s="112"/>
      <c r="X33" s="107" t="s">
        <v>2933</v>
      </c>
      <c r="Y33" s="112"/>
      <c r="Z33" s="107"/>
      <c r="AA33" s="112"/>
      <c r="AB33" s="107"/>
    </row>
    <row r="34" spans="1:28" s="103" customFormat="1" x14ac:dyDescent="0.45">
      <c r="A34" s="111"/>
      <c r="B34" s="108" t="s">
        <v>2934</v>
      </c>
      <c r="C34" s="111" t="s">
        <v>2943</v>
      </c>
      <c r="D34" s="108" t="s">
        <v>2944</v>
      </c>
      <c r="E34" s="112"/>
      <c r="F34" s="107"/>
      <c r="G34" s="112"/>
      <c r="H34" s="107"/>
      <c r="I34" s="111"/>
      <c r="J34" s="108" t="s">
        <v>2918</v>
      </c>
      <c r="K34" s="111"/>
      <c r="L34" s="108" t="s">
        <v>2847</v>
      </c>
      <c r="M34" s="111"/>
      <c r="N34" s="108" t="s">
        <v>2930</v>
      </c>
      <c r="O34" s="111" t="s">
        <v>2939</v>
      </c>
      <c r="P34" s="108" t="s">
        <v>2940</v>
      </c>
      <c r="Q34" s="111"/>
      <c r="R34" s="107" t="s">
        <v>3478</v>
      </c>
      <c r="S34" s="112"/>
      <c r="T34" s="107"/>
      <c r="U34" s="112"/>
      <c r="V34" s="107"/>
      <c r="W34" s="112"/>
      <c r="X34" s="107"/>
      <c r="Y34" s="112"/>
      <c r="Z34" s="107"/>
      <c r="AA34" s="112"/>
      <c r="AB34" s="107"/>
    </row>
    <row r="35" spans="1:28" s="103" customFormat="1" x14ac:dyDescent="0.45">
      <c r="A35" s="111"/>
      <c r="B35" s="107" t="s">
        <v>2942</v>
      </c>
      <c r="C35" s="111"/>
      <c r="D35" s="108" t="s">
        <v>2949</v>
      </c>
      <c r="E35" s="112"/>
      <c r="F35" s="107"/>
      <c r="G35" s="112"/>
      <c r="H35" s="107"/>
      <c r="I35" s="111"/>
      <c r="J35" s="108" t="s">
        <v>2929</v>
      </c>
      <c r="K35" s="111"/>
      <c r="L35" s="108" t="s">
        <v>2858</v>
      </c>
      <c r="M35" s="111" t="s">
        <v>2937</v>
      </c>
      <c r="N35" s="108" t="s">
        <v>2938</v>
      </c>
      <c r="O35" s="111"/>
      <c r="P35" s="108" t="s">
        <v>2946</v>
      </c>
      <c r="Q35" s="111" t="s">
        <v>2941</v>
      </c>
      <c r="R35" s="107"/>
      <c r="S35" s="112"/>
      <c r="T35" s="107"/>
      <c r="U35" s="112"/>
      <c r="V35" s="107"/>
      <c r="W35" s="112"/>
      <c r="X35" s="107"/>
      <c r="Y35" s="112"/>
      <c r="Z35" s="107"/>
      <c r="AA35" s="112"/>
      <c r="AB35" s="107"/>
    </row>
    <row r="36" spans="1:28" s="103" customFormat="1" x14ac:dyDescent="0.45">
      <c r="A36" s="112" t="s">
        <v>2948</v>
      </c>
      <c r="B36" s="107"/>
      <c r="C36" s="111"/>
      <c r="D36" s="108" t="s">
        <v>2953</v>
      </c>
      <c r="E36" s="112"/>
      <c r="F36" s="107"/>
      <c r="G36" s="112"/>
      <c r="H36" s="107"/>
      <c r="I36" s="111"/>
      <c r="J36" s="108" t="s">
        <v>2936</v>
      </c>
      <c r="K36" s="111"/>
      <c r="L36" s="107" t="s">
        <v>2866</v>
      </c>
      <c r="M36" s="111"/>
      <c r="N36" s="108" t="s">
        <v>2945</v>
      </c>
      <c r="O36" s="111"/>
      <c r="P36" s="108" t="s">
        <v>2951</v>
      </c>
      <c r="Q36" s="111" t="s">
        <v>2947</v>
      </c>
      <c r="R36" s="107"/>
      <c r="S36" s="112"/>
      <c r="T36" s="107"/>
      <c r="U36" s="112"/>
      <c r="V36" s="107"/>
      <c r="W36" s="112"/>
      <c r="X36" s="107"/>
      <c r="Y36" s="112"/>
      <c r="Z36" s="107"/>
      <c r="AA36" s="112"/>
      <c r="AB36" s="107"/>
    </row>
    <row r="37" spans="1:28" s="103" customFormat="1" x14ac:dyDescent="0.45">
      <c r="A37" s="112"/>
      <c r="B37" s="107"/>
      <c r="C37" s="111"/>
      <c r="D37" s="108" t="s">
        <v>2960</v>
      </c>
      <c r="E37" s="112"/>
      <c r="F37" s="107"/>
      <c r="G37" s="112"/>
      <c r="H37" s="107"/>
      <c r="I37" s="111" t="s">
        <v>2954</v>
      </c>
      <c r="J37" s="108" t="s">
        <v>2955</v>
      </c>
      <c r="K37" s="111" t="s">
        <v>2906</v>
      </c>
      <c r="L37" s="108" t="s">
        <v>2907</v>
      </c>
      <c r="M37" s="111"/>
      <c r="N37" s="108" t="s">
        <v>2950</v>
      </c>
      <c r="O37" s="111"/>
      <c r="P37" s="108" t="s">
        <v>2958</v>
      </c>
      <c r="Q37" s="111" t="s">
        <v>2952</v>
      </c>
      <c r="R37" s="108"/>
      <c r="S37" s="112"/>
      <c r="T37" s="107"/>
      <c r="U37" s="112"/>
      <c r="V37" s="107"/>
      <c r="W37" s="112"/>
      <c r="X37" s="107"/>
      <c r="Y37" s="112"/>
      <c r="Z37" s="107"/>
      <c r="AA37" s="112"/>
      <c r="AB37" s="107"/>
    </row>
    <row r="38" spans="1:28" s="103" customFormat="1" x14ac:dyDescent="0.45">
      <c r="A38" s="112"/>
      <c r="B38" s="107"/>
      <c r="C38" s="111"/>
      <c r="D38" s="108" t="s">
        <v>2966</v>
      </c>
      <c r="E38" s="112"/>
      <c r="F38" s="107"/>
      <c r="G38" s="112"/>
      <c r="H38" s="107"/>
      <c r="I38" s="111"/>
      <c r="J38" s="108" t="s">
        <v>2961</v>
      </c>
      <c r="K38" s="111"/>
      <c r="L38" s="108" t="s">
        <v>2918</v>
      </c>
      <c r="M38" s="111"/>
      <c r="N38" s="108" t="s">
        <v>2957</v>
      </c>
      <c r="O38" s="111"/>
      <c r="P38" s="108" t="s">
        <v>2963</v>
      </c>
      <c r="Q38" s="111" t="s">
        <v>2959</v>
      </c>
      <c r="R38" s="108"/>
      <c r="S38" s="112"/>
      <c r="T38" s="107"/>
      <c r="U38" s="112"/>
      <c r="V38" s="107"/>
      <c r="W38" s="112"/>
      <c r="X38" s="107"/>
      <c r="Y38" s="112"/>
      <c r="Z38" s="107"/>
      <c r="AA38" s="112"/>
      <c r="AB38" s="107"/>
    </row>
    <row r="39" spans="1:28" s="103" customFormat="1" x14ac:dyDescent="0.45">
      <c r="A39" s="112"/>
      <c r="B39" s="107"/>
      <c r="C39" s="111"/>
      <c r="D39" s="108" t="s">
        <v>2971</v>
      </c>
      <c r="E39" s="112"/>
      <c r="F39" s="107"/>
      <c r="G39" s="112"/>
      <c r="H39" s="107"/>
      <c r="I39" s="111"/>
      <c r="J39" s="108" t="s">
        <v>2967</v>
      </c>
      <c r="K39" s="111"/>
      <c r="L39" s="108" t="s">
        <v>2929</v>
      </c>
      <c r="M39" s="111"/>
      <c r="N39" s="108" t="s">
        <v>2962</v>
      </c>
      <c r="O39" s="111"/>
      <c r="P39" s="108" t="s">
        <v>2969</v>
      </c>
      <c r="Q39" s="111" t="s">
        <v>2964</v>
      </c>
      <c r="R39" s="108" t="s">
        <v>2965</v>
      </c>
      <c r="S39" s="112"/>
      <c r="T39" s="107"/>
      <c r="U39" s="112"/>
      <c r="V39" s="107"/>
      <c r="W39" s="112"/>
      <c r="X39" s="107"/>
      <c r="Y39" s="112"/>
      <c r="Z39" s="107"/>
      <c r="AA39" s="112"/>
      <c r="AB39" s="107"/>
    </row>
    <row r="40" spans="1:28" s="103" customFormat="1" x14ac:dyDescent="0.45">
      <c r="A40" s="112"/>
      <c r="B40" s="107"/>
      <c r="C40" s="112"/>
      <c r="D40" s="107"/>
      <c r="E40" s="112"/>
      <c r="F40" s="107"/>
      <c r="G40" s="112"/>
      <c r="H40" s="107"/>
      <c r="I40" s="111"/>
      <c r="J40" s="108" t="s">
        <v>2972</v>
      </c>
      <c r="K40" s="111"/>
      <c r="L40" s="108" t="s">
        <v>2936</v>
      </c>
      <c r="M40" s="111"/>
      <c r="N40" s="108" t="s">
        <v>2968</v>
      </c>
      <c r="O40" s="111"/>
      <c r="P40" s="108" t="s">
        <v>2974</v>
      </c>
      <c r="Q40" s="112"/>
      <c r="R40" s="107" t="s">
        <v>2970</v>
      </c>
      <c r="S40" s="112"/>
      <c r="T40" s="107"/>
      <c r="U40" s="112"/>
      <c r="V40" s="107"/>
      <c r="W40" s="112"/>
      <c r="X40" s="107"/>
      <c r="Y40" s="112"/>
      <c r="Z40" s="107"/>
      <c r="AA40" s="112"/>
      <c r="AB40" s="107"/>
    </row>
    <row r="41" spans="1:28" s="103" customFormat="1" x14ac:dyDescent="0.45">
      <c r="A41" s="112"/>
      <c r="B41" s="107"/>
      <c r="C41" s="112"/>
      <c r="D41" s="107"/>
      <c r="E41" s="112"/>
      <c r="F41" s="107"/>
      <c r="G41" s="112"/>
      <c r="H41" s="107"/>
      <c r="I41" s="111"/>
      <c r="J41" s="108" t="s">
        <v>2976</v>
      </c>
      <c r="K41" s="111" t="s">
        <v>2758</v>
      </c>
      <c r="L41" s="108" t="s">
        <v>2759</v>
      </c>
      <c r="M41" s="111"/>
      <c r="N41" s="108" t="s">
        <v>2973</v>
      </c>
      <c r="O41" s="111"/>
      <c r="P41" s="107" t="s">
        <v>2978</v>
      </c>
      <c r="Q41" s="112"/>
      <c r="R41" s="107" t="s">
        <v>2975</v>
      </c>
      <c r="S41" s="112"/>
      <c r="T41" s="107"/>
      <c r="U41" s="112"/>
      <c r="V41" s="107"/>
      <c r="W41" s="112"/>
      <c r="X41" s="107"/>
      <c r="Y41" s="112"/>
      <c r="Z41" s="107"/>
      <c r="AA41" s="112"/>
      <c r="AB41" s="107"/>
    </row>
    <row r="42" spans="1:28" s="103" customFormat="1" x14ac:dyDescent="0.45">
      <c r="A42" s="112"/>
      <c r="B42" s="107"/>
      <c r="C42" s="112"/>
      <c r="D42" s="107"/>
      <c r="E42" s="112"/>
      <c r="F42" s="107"/>
      <c r="G42" s="112"/>
      <c r="H42" s="107"/>
      <c r="I42" s="111"/>
      <c r="J42" s="108" t="s">
        <v>2979</v>
      </c>
      <c r="K42" s="111"/>
      <c r="L42" s="108" t="s">
        <v>2772</v>
      </c>
      <c r="M42" s="111"/>
      <c r="N42" s="108" t="s">
        <v>2977</v>
      </c>
      <c r="O42" s="111" t="s">
        <v>2981</v>
      </c>
      <c r="P42" s="107"/>
      <c r="Q42" s="112"/>
      <c r="R42" s="107"/>
      <c r="S42" s="112"/>
      <c r="T42" s="107"/>
      <c r="U42" s="112"/>
      <c r="V42" s="107"/>
      <c r="W42" s="112"/>
      <c r="X42" s="107"/>
      <c r="Y42" s="112"/>
      <c r="Z42" s="107"/>
      <c r="AA42" s="112"/>
      <c r="AB42" s="107"/>
    </row>
    <row r="43" spans="1:28" s="103" customFormat="1" x14ac:dyDescent="0.45">
      <c r="A43" s="112"/>
      <c r="B43" s="107"/>
      <c r="C43" s="112"/>
      <c r="D43" s="107"/>
      <c r="E43" s="112"/>
      <c r="F43" s="107"/>
      <c r="G43" s="112"/>
      <c r="H43" s="107"/>
      <c r="I43" s="111"/>
      <c r="J43" s="108" t="s">
        <v>2982</v>
      </c>
      <c r="K43" s="111" t="s">
        <v>2956</v>
      </c>
      <c r="L43" s="108"/>
      <c r="M43" s="111"/>
      <c r="N43" s="108" t="s">
        <v>2980</v>
      </c>
      <c r="O43" s="111" t="s">
        <v>2984</v>
      </c>
      <c r="P43" s="108"/>
      <c r="Q43" s="112"/>
      <c r="R43" s="107"/>
      <c r="S43" s="112"/>
      <c r="T43" s="107"/>
      <c r="U43" s="112"/>
      <c r="V43" s="107"/>
      <c r="W43" s="112"/>
      <c r="X43" s="107"/>
      <c r="Y43" s="112"/>
      <c r="Z43" s="107"/>
      <c r="AA43" s="112"/>
      <c r="AB43" s="107"/>
    </row>
    <row r="44" spans="1:28" s="103" customFormat="1" x14ac:dyDescent="0.45">
      <c r="A44" s="112"/>
      <c r="B44" s="107"/>
      <c r="C44" s="112"/>
      <c r="D44" s="107"/>
      <c r="E44" s="112"/>
      <c r="F44" s="107"/>
      <c r="G44" s="112"/>
      <c r="H44" s="107"/>
      <c r="I44" s="111"/>
      <c r="J44" s="108" t="s">
        <v>2985</v>
      </c>
      <c r="K44" s="111" t="s">
        <v>2954</v>
      </c>
      <c r="L44" s="108" t="s">
        <v>2955</v>
      </c>
      <c r="M44" s="111"/>
      <c r="N44" s="108" t="s">
        <v>2983</v>
      </c>
      <c r="O44" s="111" t="s">
        <v>2987</v>
      </c>
      <c r="P44" s="108" t="s">
        <v>2988</v>
      </c>
      <c r="Q44" s="112"/>
      <c r="R44" s="107"/>
      <c r="S44" s="112"/>
      <c r="T44" s="107"/>
      <c r="U44" s="112"/>
      <c r="V44" s="107"/>
      <c r="W44" s="112"/>
      <c r="X44" s="107"/>
      <c r="Y44" s="112"/>
      <c r="Z44" s="107"/>
      <c r="AA44" s="112"/>
      <c r="AB44" s="107"/>
    </row>
    <row r="45" spans="1:28" s="103" customFormat="1" x14ac:dyDescent="0.45">
      <c r="A45" s="112"/>
      <c r="B45" s="107"/>
      <c r="C45" s="112"/>
      <c r="D45" s="107"/>
      <c r="E45" s="112"/>
      <c r="F45" s="107"/>
      <c r="G45" s="112"/>
      <c r="H45" s="107"/>
      <c r="I45" s="111"/>
      <c r="J45" s="108" t="s">
        <v>2989</v>
      </c>
      <c r="K45" s="111"/>
      <c r="L45" s="108" t="s">
        <v>2961</v>
      </c>
      <c r="M45" s="111"/>
      <c r="N45" s="108" t="s">
        <v>2986</v>
      </c>
      <c r="O45" s="111"/>
      <c r="P45" s="108" t="s">
        <v>2991</v>
      </c>
      <c r="Q45" s="112"/>
      <c r="R45" s="107"/>
      <c r="S45" s="112"/>
      <c r="T45" s="107"/>
      <c r="U45" s="112"/>
      <c r="V45" s="107"/>
      <c r="W45" s="112"/>
      <c r="X45" s="107"/>
      <c r="Y45" s="112"/>
      <c r="Z45" s="107"/>
      <c r="AA45" s="112"/>
      <c r="AB45" s="107"/>
    </row>
    <row r="46" spans="1:28" s="103" customFormat="1" x14ac:dyDescent="0.45">
      <c r="A46" s="112"/>
      <c r="B46" s="107"/>
      <c r="C46" s="112"/>
      <c r="D46" s="107"/>
      <c r="E46" s="112"/>
      <c r="F46" s="107"/>
      <c r="G46" s="112"/>
      <c r="H46" s="107"/>
      <c r="I46" s="111"/>
      <c r="J46" s="108" t="s">
        <v>2992</v>
      </c>
      <c r="K46" s="111"/>
      <c r="L46" s="108" t="s">
        <v>2967</v>
      </c>
      <c r="M46" s="111"/>
      <c r="N46" s="108" t="s">
        <v>2990</v>
      </c>
      <c r="O46" s="111"/>
      <c r="P46" s="108" t="s">
        <v>2994</v>
      </c>
      <c r="Q46" s="112"/>
      <c r="R46" s="107"/>
      <c r="S46" s="112"/>
      <c r="T46" s="107"/>
      <c r="U46" s="112"/>
      <c r="V46" s="107"/>
      <c r="W46" s="112"/>
      <c r="X46" s="107"/>
      <c r="Y46" s="112"/>
      <c r="Z46" s="107"/>
      <c r="AA46" s="112"/>
      <c r="AB46" s="107"/>
    </row>
    <row r="47" spans="1:28" s="103" customFormat="1" x14ac:dyDescent="0.45">
      <c r="A47" s="112"/>
      <c r="B47" s="107"/>
      <c r="C47" s="112"/>
      <c r="D47" s="107"/>
      <c r="E47" s="112"/>
      <c r="F47" s="107"/>
      <c r="G47" s="112"/>
      <c r="H47" s="107"/>
      <c r="I47" s="111"/>
      <c r="J47" s="108" t="s">
        <v>2995</v>
      </c>
      <c r="K47" s="111"/>
      <c r="L47" s="108" t="s">
        <v>2972</v>
      </c>
      <c r="M47" s="111" t="s">
        <v>2993</v>
      </c>
      <c r="N47" s="108" t="s">
        <v>2996</v>
      </c>
      <c r="O47" s="111"/>
      <c r="P47" s="107" t="s">
        <v>2997</v>
      </c>
      <c r="Q47" s="112"/>
      <c r="R47" s="107"/>
      <c r="S47" s="112"/>
      <c r="T47" s="107"/>
      <c r="U47" s="112"/>
      <c r="V47" s="107"/>
      <c r="W47" s="112"/>
      <c r="X47" s="107"/>
      <c r="Y47" s="112"/>
      <c r="Z47" s="107"/>
      <c r="AA47" s="112"/>
      <c r="AB47" s="107"/>
    </row>
    <row r="48" spans="1:28" s="103" customFormat="1" x14ac:dyDescent="0.45">
      <c r="A48" s="112"/>
      <c r="B48" s="107"/>
      <c r="C48" s="112"/>
      <c r="D48" s="107"/>
      <c r="E48" s="112"/>
      <c r="F48" s="107"/>
      <c r="G48" s="112"/>
      <c r="H48" s="107"/>
      <c r="I48" s="111"/>
      <c r="J48" s="108" t="s">
        <v>2998</v>
      </c>
      <c r="K48" s="111"/>
      <c r="L48" s="108" t="s">
        <v>2976</v>
      </c>
      <c r="M48" s="111"/>
      <c r="N48" s="108" t="s">
        <v>3479</v>
      </c>
      <c r="O48" s="111" t="s">
        <v>3000</v>
      </c>
      <c r="P48" s="108"/>
      <c r="Q48" s="112"/>
      <c r="R48" s="107"/>
      <c r="S48" s="112"/>
      <c r="T48" s="107"/>
      <c r="U48" s="112"/>
      <c r="V48" s="107"/>
      <c r="W48" s="112"/>
      <c r="X48" s="107"/>
      <c r="Y48" s="112"/>
      <c r="Z48" s="107"/>
      <c r="AA48" s="112"/>
      <c r="AB48" s="107"/>
    </row>
    <row r="49" spans="1:28" s="103" customFormat="1" x14ac:dyDescent="0.45">
      <c r="A49" s="112"/>
      <c r="B49" s="107"/>
      <c r="C49" s="112"/>
      <c r="D49" s="107"/>
      <c r="E49" s="112"/>
      <c r="F49" s="107"/>
      <c r="G49" s="112"/>
      <c r="H49" s="107"/>
      <c r="I49" s="111"/>
      <c r="J49" s="108" t="s">
        <v>3001</v>
      </c>
      <c r="K49" s="111"/>
      <c r="L49" s="108" t="s">
        <v>2979</v>
      </c>
      <c r="M49" s="111"/>
      <c r="N49" s="108" t="s">
        <v>3480</v>
      </c>
      <c r="O49" s="111" t="s">
        <v>3003</v>
      </c>
      <c r="P49" s="108" t="s">
        <v>3004</v>
      </c>
      <c r="Q49" s="112"/>
      <c r="R49" s="107"/>
      <c r="S49" s="112"/>
      <c r="T49" s="107"/>
      <c r="U49" s="112"/>
      <c r="V49" s="107"/>
      <c r="W49" s="112"/>
      <c r="X49" s="107"/>
      <c r="Y49" s="112"/>
      <c r="Z49" s="107"/>
      <c r="AA49" s="112"/>
      <c r="AB49" s="107"/>
    </row>
    <row r="50" spans="1:28" s="103" customFormat="1" x14ac:dyDescent="0.45">
      <c r="A50" s="112"/>
      <c r="B50" s="107"/>
      <c r="C50" s="112"/>
      <c r="D50" s="107"/>
      <c r="E50" s="112"/>
      <c r="F50" s="107"/>
      <c r="G50" s="112"/>
      <c r="H50" s="107"/>
      <c r="I50" s="111"/>
      <c r="J50" s="108" t="s">
        <v>3005</v>
      </c>
      <c r="K50" s="111"/>
      <c r="L50" s="108" t="s">
        <v>2982</v>
      </c>
      <c r="M50" s="111"/>
      <c r="N50" s="108" t="s">
        <v>2999</v>
      </c>
      <c r="O50" s="111"/>
      <c r="P50" s="108" t="s">
        <v>3007</v>
      </c>
      <c r="Q50" s="112"/>
      <c r="R50" s="107"/>
      <c r="S50" s="112"/>
      <c r="T50" s="107"/>
      <c r="U50" s="112"/>
      <c r="V50" s="107"/>
      <c r="W50" s="112"/>
      <c r="X50" s="107"/>
      <c r="Y50" s="112"/>
      <c r="Z50" s="107"/>
      <c r="AA50" s="112"/>
      <c r="AB50" s="107"/>
    </row>
    <row r="51" spans="1:28" s="103" customFormat="1" x14ac:dyDescent="0.45">
      <c r="A51" s="112"/>
      <c r="B51" s="107"/>
      <c r="C51" s="112"/>
      <c r="D51" s="107"/>
      <c r="E51" s="112"/>
      <c r="F51" s="107"/>
      <c r="G51" s="112"/>
      <c r="H51" s="107"/>
      <c r="I51" s="111"/>
      <c r="J51" s="108" t="s">
        <v>3008</v>
      </c>
      <c r="K51" s="111"/>
      <c r="L51" s="108" t="s">
        <v>2985</v>
      </c>
      <c r="M51" s="111"/>
      <c r="N51" s="108" t="s">
        <v>3002</v>
      </c>
      <c r="O51" s="111"/>
      <c r="P51" s="108" t="s">
        <v>3010</v>
      </c>
      <c r="Q51" s="112"/>
      <c r="R51" s="107"/>
      <c r="S51" s="112"/>
      <c r="T51" s="107"/>
      <c r="U51" s="112"/>
      <c r="V51" s="107"/>
      <c r="W51" s="112"/>
      <c r="X51" s="107"/>
      <c r="Y51" s="112"/>
      <c r="Z51" s="107"/>
      <c r="AA51" s="112"/>
      <c r="AB51" s="107"/>
    </row>
    <row r="52" spans="1:28" s="103" customFormat="1" x14ac:dyDescent="0.45">
      <c r="A52" s="112"/>
      <c r="B52" s="107"/>
      <c r="C52" s="112"/>
      <c r="D52" s="107"/>
      <c r="E52" s="112"/>
      <c r="F52" s="107"/>
      <c r="G52" s="112"/>
      <c r="H52" s="107"/>
      <c r="I52" s="111"/>
      <c r="J52" s="107" t="s">
        <v>3011</v>
      </c>
      <c r="K52" s="111"/>
      <c r="L52" s="108" t="s">
        <v>2989</v>
      </c>
      <c r="M52" s="111"/>
      <c r="N52" s="108" t="s">
        <v>3006</v>
      </c>
      <c r="O52" s="111"/>
      <c r="P52" s="108" t="s">
        <v>3013</v>
      </c>
      <c r="Q52" s="112"/>
      <c r="R52" s="107"/>
      <c r="S52" s="112"/>
      <c r="T52" s="107"/>
      <c r="U52" s="112"/>
      <c r="V52" s="107"/>
      <c r="W52" s="112"/>
      <c r="X52" s="107"/>
      <c r="Y52" s="112"/>
      <c r="Z52" s="107"/>
      <c r="AA52" s="112"/>
      <c r="AB52" s="107"/>
    </row>
    <row r="53" spans="1:28" s="103" customFormat="1" x14ac:dyDescent="0.45">
      <c r="A53" s="112"/>
      <c r="B53" s="107"/>
      <c r="C53" s="112"/>
      <c r="D53" s="107"/>
      <c r="E53" s="112"/>
      <c r="F53" s="107"/>
      <c r="G53" s="112"/>
      <c r="H53" s="107"/>
      <c r="I53" s="111" t="s">
        <v>2562</v>
      </c>
      <c r="J53" s="108"/>
      <c r="K53" s="111"/>
      <c r="L53" s="107" t="s">
        <v>2992</v>
      </c>
      <c r="M53" s="111"/>
      <c r="N53" s="108" t="s">
        <v>3009</v>
      </c>
      <c r="O53" s="111"/>
      <c r="P53" s="108" t="s">
        <v>3015</v>
      </c>
      <c r="Q53" s="112"/>
      <c r="R53" s="107"/>
      <c r="S53" s="112"/>
      <c r="T53" s="107"/>
      <c r="U53" s="112"/>
      <c r="V53" s="107"/>
      <c r="W53" s="112"/>
      <c r="X53" s="107"/>
      <c r="Y53" s="112"/>
      <c r="Z53" s="107"/>
      <c r="AA53" s="112"/>
      <c r="AB53" s="107"/>
    </row>
    <row r="54" spans="1:28" s="103" customFormat="1" x14ac:dyDescent="0.45">
      <c r="A54" s="112"/>
      <c r="B54" s="107"/>
      <c r="C54" s="112"/>
      <c r="D54" s="107"/>
      <c r="E54" s="112"/>
      <c r="F54" s="107"/>
      <c r="G54" s="112"/>
      <c r="H54" s="107"/>
      <c r="I54" s="111" t="s">
        <v>2937</v>
      </c>
      <c r="J54" s="108" t="s">
        <v>2938</v>
      </c>
      <c r="K54" s="111"/>
      <c r="L54" s="108" t="s">
        <v>2995</v>
      </c>
      <c r="M54" s="111"/>
      <c r="N54" s="108" t="s">
        <v>3012</v>
      </c>
      <c r="O54" s="111"/>
      <c r="P54" s="108" t="s">
        <v>3018</v>
      </c>
      <c r="Q54" s="112"/>
      <c r="R54" s="107"/>
      <c r="S54" s="112"/>
      <c r="T54" s="107"/>
      <c r="U54" s="112"/>
      <c r="V54" s="107"/>
      <c r="W54" s="112"/>
      <c r="X54" s="107"/>
      <c r="Y54" s="112"/>
      <c r="Z54" s="107"/>
      <c r="AA54" s="112"/>
      <c r="AB54" s="107"/>
    </row>
    <row r="55" spans="1:28" s="103" customFormat="1" x14ac:dyDescent="0.45">
      <c r="A55" s="112"/>
      <c r="B55" s="107"/>
      <c r="C55" s="112"/>
      <c r="D55" s="107"/>
      <c r="E55" s="112"/>
      <c r="F55" s="107"/>
      <c r="G55" s="112"/>
      <c r="H55" s="107"/>
      <c r="I55" s="111"/>
      <c r="J55" s="108" t="s">
        <v>2945</v>
      </c>
      <c r="K55" s="111"/>
      <c r="L55" s="108" t="s">
        <v>2998</v>
      </c>
      <c r="M55" s="111"/>
      <c r="N55" s="108" t="s">
        <v>3014</v>
      </c>
      <c r="O55" s="111"/>
      <c r="P55" s="108" t="s">
        <v>3020</v>
      </c>
      <c r="Q55" s="112"/>
      <c r="R55" s="107"/>
      <c r="S55" s="112"/>
      <c r="T55" s="107"/>
      <c r="U55" s="112"/>
      <c r="V55" s="107"/>
      <c r="W55" s="112"/>
      <c r="X55" s="107"/>
      <c r="Y55" s="112"/>
      <c r="Z55" s="107"/>
      <c r="AA55" s="112"/>
      <c r="AB55" s="107"/>
    </row>
    <row r="56" spans="1:28" s="103" customFormat="1" x14ac:dyDescent="0.45">
      <c r="A56" s="112"/>
      <c r="B56" s="107"/>
      <c r="C56" s="112"/>
      <c r="D56" s="107"/>
      <c r="E56" s="112"/>
      <c r="F56" s="107"/>
      <c r="G56" s="112"/>
      <c r="H56" s="107"/>
      <c r="I56" s="111"/>
      <c r="J56" s="108" t="s">
        <v>2950</v>
      </c>
      <c r="K56" s="111"/>
      <c r="L56" s="108" t="s">
        <v>3001</v>
      </c>
      <c r="M56" s="111"/>
      <c r="N56" s="108" t="s">
        <v>3017</v>
      </c>
      <c r="O56" s="112"/>
      <c r="P56" s="107" t="s">
        <v>3023</v>
      </c>
      <c r="Q56" s="112"/>
      <c r="R56" s="107"/>
      <c r="S56" s="112"/>
      <c r="T56" s="107"/>
      <c r="U56" s="112"/>
      <c r="V56" s="107"/>
      <c r="W56" s="112"/>
      <c r="X56" s="107"/>
      <c r="Y56" s="112"/>
      <c r="Z56" s="107"/>
      <c r="AA56" s="112"/>
      <c r="AB56" s="107"/>
    </row>
    <row r="57" spans="1:28" s="103" customFormat="1" x14ac:dyDescent="0.45">
      <c r="A57" s="112"/>
      <c r="B57" s="107"/>
      <c r="C57" s="112"/>
      <c r="D57" s="107"/>
      <c r="E57" s="112"/>
      <c r="F57" s="107"/>
      <c r="G57" s="112"/>
      <c r="H57" s="107"/>
      <c r="I57" s="111"/>
      <c r="J57" s="108" t="s">
        <v>2957</v>
      </c>
      <c r="K57" s="111"/>
      <c r="L57" s="108" t="s">
        <v>3005</v>
      </c>
      <c r="M57" s="111"/>
      <c r="N57" s="108" t="s">
        <v>3019</v>
      </c>
      <c r="O57" s="112"/>
      <c r="P57" s="107"/>
      <c r="Q57" s="112"/>
      <c r="R57" s="107"/>
      <c r="S57" s="112"/>
      <c r="T57" s="107"/>
      <c r="U57" s="112"/>
      <c r="V57" s="107"/>
      <c r="W57" s="112"/>
      <c r="X57" s="107"/>
      <c r="Y57" s="112"/>
      <c r="Z57" s="107"/>
      <c r="AA57" s="112"/>
      <c r="AB57" s="107"/>
    </row>
    <row r="58" spans="1:28" s="103" customFormat="1" x14ac:dyDescent="0.45">
      <c r="A58" s="112"/>
      <c r="B58" s="107"/>
      <c r="C58" s="112"/>
      <c r="D58" s="107"/>
      <c r="E58" s="112"/>
      <c r="F58" s="107"/>
      <c r="G58" s="112"/>
      <c r="H58" s="107"/>
      <c r="I58" s="111"/>
      <c r="J58" s="108" t="s">
        <v>2962</v>
      </c>
      <c r="K58" s="111"/>
      <c r="L58" s="108" t="s">
        <v>3008</v>
      </c>
      <c r="M58" s="111" t="s">
        <v>3481</v>
      </c>
      <c r="N58" s="108"/>
      <c r="O58" s="112"/>
      <c r="P58" s="107"/>
      <c r="Q58" s="112"/>
      <c r="R58" s="107"/>
      <c r="S58" s="112"/>
      <c r="T58" s="107"/>
      <c r="U58" s="112"/>
      <c r="V58" s="107"/>
      <c r="W58" s="112"/>
      <c r="X58" s="107"/>
      <c r="Y58" s="112"/>
      <c r="Z58" s="107"/>
      <c r="AA58" s="112"/>
      <c r="AB58" s="107"/>
    </row>
    <row r="59" spans="1:28" s="103" customFormat="1" x14ac:dyDescent="0.45">
      <c r="A59" s="112"/>
      <c r="B59" s="107"/>
      <c r="C59" s="112"/>
      <c r="D59" s="107"/>
      <c r="E59" s="112"/>
      <c r="F59" s="107"/>
      <c r="G59" s="112"/>
      <c r="H59" s="107"/>
      <c r="I59" s="111"/>
      <c r="J59" s="108" t="s">
        <v>2968</v>
      </c>
      <c r="K59" s="111"/>
      <c r="L59" s="108" t="s">
        <v>3011</v>
      </c>
      <c r="M59" s="111" t="s">
        <v>3021</v>
      </c>
      <c r="N59" s="108" t="s">
        <v>3022</v>
      </c>
      <c r="O59" s="112"/>
      <c r="P59" s="107"/>
      <c r="Q59" s="112"/>
      <c r="R59" s="107"/>
      <c r="S59" s="112"/>
      <c r="T59" s="107"/>
      <c r="U59" s="112"/>
      <c r="V59" s="107"/>
      <c r="W59" s="112"/>
      <c r="X59" s="107"/>
      <c r="Y59" s="112"/>
      <c r="Z59" s="107"/>
      <c r="AA59" s="112"/>
      <c r="AB59" s="107"/>
    </row>
    <row r="60" spans="1:28" s="103" customFormat="1" x14ac:dyDescent="0.45">
      <c r="A60" s="112"/>
      <c r="B60" s="107"/>
      <c r="C60" s="112"/>
      <c r="D60" s="107"/>
      <c r="E60" s="112"/>
      <c r="F60" s="107"/>
      <c r="G60" s="112"/>
      <c r="H60" s="107"/>
      <c r="I60" s="111"/>
      <c r="J60" s="108" t="s">
        <v>2973</v>
      </c>
      <c r="K60" s="111" t="s">
        <v>3016</v>
      </c>
      <c r="L60" s="108"/>
      <c r="M60" s="111"/>
      <c r="N60" s="108" t="s">
        <v>3024</v>
      </c>
      <c r="O60" s="112"/>
      <c r="P60" s="107"/>
      <c r="Q60" s="112"/>
      <c r="R60" s="107"/>
      <c r="S60" s="112"/>
      <c r="T60" s="107"/>
      <c r="U60" s="112"/>
      <c r="V60" s="107"/>
      <c r="W60" s="112"/>
      <c r="X60" s="107"/>
      <c r="Y60" s="112"/>
      <c r="Z60" s="107"/>
      <c r="AA60" s="112"/>
      <c r="AB60" s="107"/>
    </row>
    <row r="61" spans="1:28" s="103" customFormat="1" x14ac:dyDescent="0.45">
      <c r="A61" s="112"/>
      <c r="B61" s="107"/>
      <c r="C61" s="112"/>
      <c r="D61" s="107"/>
      <c r="E61" s="112"/>
      <c r="F61" s="107"/>
      <c r="G61" s="112"/>
      <c r="H61" s="107"/>
      <c r="I61" s="111"/>
      <c r="J61" s="108" t="s">
        <v>2977</v>
      </c>
      <c r="K61" s="111" t="s">
        <v>2937</v>
      </c>
      <c r="L61" s="108" t="s">
        <v>2938</v>
      </c>
      <c r="M61" s="111"/>
      <c r="N61" s="108" t="s">
        <v>3025</v>
      </c>
      <c r="O61" s="112"/>
      <c r="P61" s="107"/>
      <c r="Q61" s="112"/>
      <c r="R61" s="107"/>
      <c r="S61" s="112"/>
      <c r="T61" s="107"/>
      <c r="U61" s="112"/>
      <c r="V61" s="107"/>
      <c r="W61" s="112"/>
      <c r="X61" s="107"/>
      <c r="Y61" s="112"/>
      <c r="Z61" s="107"/>
      <c r="AA61" s="112"/>
      <c r="AB61" s="107"/>
    </row>
    <row r="62" spans="1:28" s="103" customFormat="1" x14ac:dyDescent="0.45">
      <c r="A62" s="112"/>
      <c r="B62" s="107"/>
      <c r="C62" s="112"/>
      <c r="D62" s="107"/>
      <c r="E62" s="112"/>
      <c r="F62" s="107"/>
      <c r="G62" s="112"/>
      <c r="H62" s="107"/>
      <c r="I62" s="111"/>
      <c r="J62" s="108" t="s">
        <v>2980</v>
      </c>
      <c r="K62" s="111"/>
      <c r="L62" s="108" t="s">
        <v>2945</v>
      </c>
      <c r="M62" s="111"/>
      <c r="N62" s="108" t="s">
        <v>3026</v>
      </c>
      <c r="O62" s="112"/>
      <c r="P62" s="107"/>
      <c r="Q62" s="112"/>
      <c r="R62" s="107"/>
      <c r="S62" s="112"/>
      <c r="T62" s="107"/>
      <c r="U62" s="112"/>
      <c r="V62" s="107"/>
      <c r="W62" s="112"/>
      <c r="X62" s="107"/>
      <c r="Y62" s="112"/>
      <c r="Z62" s="107"/>
      <c r="AA62" s="112"/>
      <c r="AB62" s="107"/>
    </row>
    <row r="63" spans="1:28" s="103" customFormat="1" x14ac:dyDescent="0.45">
      <c r="A63" s="112"/>
      <c r="B63" s="107"/>
      <c r="C63" s="112"/>
      <c r="D63" s="107"/>
      <c r="E63" s="112"/>
      <c r="F63" s="107"/>
      <c r="G63" s="112"/>
      <c r="H63" s="107"/>
      <c r="I63" s="111"/>
      <c r="J63" s="108" t="s">
        <v>2983</v>
      </c>
      <c r="K63" s="111"/>
      <c r="L63" s="108" t="s">
        <v>2950</v>
      </c>
      <c r="M63" s="111"/>
      <c r="N63" s="108" t="s">
        <v>3027</v>
      </c>
      <c r="O63" s="112"/>
      <c r="P63" s="107"/>
      <c r="Q63" s="112"/>
      <c r="R63" s="107"/>
      <c r="S63" s="112"/>
      <c r="T63" s="107"/>
      <c r="U63" s="112"/>
      <c r="V63" s="107"/>
      <c r="W63" s="112"/>
      <c r="X63" s="107"/>
      <c r="Y63" s="112"/>
      <c r="Z63" s="107"/>
      <c r="AA63" s="112"/>
      <c r="AB63" s="107"/>
    </row>
    <row r="64" spans="1:28" s="103" customFormat="1" x14ac:dyDescent="0.45">
      <c r="A64" s="112"/>
      <c r="B64" s="107"/>
      <c r="C64" s="112"/>
      <c r="D64" s="107"/>
      <c r="E64" s="112"/>
      <c r="F64" s="107"/>
      <c r="G64" s="112"/>
      <c r="H64" s="107"/>
      <c r="I64" s="111"/>
      <c r="J64" s="108" t="s">
        <v>2986</v>
      </c>
      <c r="K64" s="111"/>
      <c r="L64" s="108" t="s">
        <v>2957</v>
      </c>
      <c r="M64" s="111"/>
      <c r="N64" s="107" t="s">
        <v>3028</v>
      </c>
      <c r="O64" s="112"/>
      <c r="P64" s="107"/>
      <c r="Q64" s="112"/>
      <c r="R64" s="107"/>
      <c r="S64" s="112"/>
      <c r="T64" s="107"/>
      <c r="U64" s="112"/>
      <c r="V64" s="107"/>
      <c r="W64" s="112"/>
      <c r="X64" s="107"/>
      <c r="Y64" s="112"/>
      <c r="Z64" s="107"/>
      <c r="AA64" s="112"/>
      <c r="AB64" s="107"/>
    </row>
    <row r="65" spans="1:28" s="103" customFormat="1" x14ac:dyDescent="0.45">
      <c r="A65" s="112"/>
      <c r="B65" s="107"/>
      <c r="C65" s="112"/>
      <c r="D65" s="107"/>
      <c r="E65" s="112"/>
      <c r="F65" s="107"/>
      <c r="G65" s="112"/>
      <c r="H65" s="107"/>
      <c r="I65" s="111"/>
      <c r="J65" s="107" t="s">
        <v>2990</v>
      </c>
      <c r="K65" s="111"/>
      <c r="L65" s="108" t="s">
        <v>2962</v>
      </c>
      <c r="M65" s="111"/>
      <c r="N65" s="108" t="s">
        <v>3029</v>
      </c>
      <c r="O65" s="112"/>
      <c r="P65" s="107"/>
      <c r="Q65" s="112"/>
      <c r="R65" s="107"/>
      <c r="S65" s="112"/>
      <c r="T65" s="107"/>
      <c r="U65" s="112"/>
      <c r="V65" s="107"/>
      <c r="W65" s="112"/>
      <c r="X65" s="107"/>
      <c r="Y65" s="112"/>
      <c r="Z65" s="107"/>
      <c r="AA65" s="112"/>
      <c r="AB65" s="107"/>
    </row>
    <row r="66" spans="1:28" s="103" customFormat="1" x14ac:dyDescent="0.45">
      <c r="A66" s="112"/>
      <c r="B66" s="107"/>
      <c r="C66" s="112"/>
      <c r="D66" s="107"/>
      <c r="E66" s="112"/>
      <c r="F66" s="107"/>
      <c r="G66" s="112"/>
      <c r="H66" s="107"/>
      <c r="I66" s="111" t="s">
        <v>3033</v>
      </c>
      <c r="J66" s="108"/>
      <c r="K66" s="111"/>
      <c r="L66" s="108" t="s">
        <v>2968</v>
      </c>
      <c r="M66" s="111"/>
      <c r="N66" s="108" t="s">
        <v>3030</v>
      </c>
      <c r="O66" s="112"/>
      <c r="P66" s="107"/>
      <c r="Q66" s="112"/>
      <c r="R66" s="107"/>
      <c r="S66" s="112"/>
      <c r="T66" s="107"/>
      <c r="U66" s="112"/>
      <c r="V66" s="107"/>
      <c r="W66" s="112"/>
      <c r="X66" s="107"/>
      <c r="Y66" s="112"/>
      <c r="Z66" s="107"/>
      <c r="AA66" s="112"/>
      <c r="AB66" s="107"/>
    </row>
    <row r="67" spans="1:28" s="103" customFormat="1" x14ac:dyDescent="0.45">
      <c r="A67" s="112"/>
      <c r="B67" s="107"/>
      <c r="C67" s="112"/>
      <c r="D67" s="107"/>
      <c r="E67" s="112"/>
      <c r="F67" s="107"/>
      <c r="G67" s="112"/>
      <c r="H67" s="107"/>
      <c r="I67" s="111" t="s">
        <v>2825</v>
      </c>
      <c r="J67" s="108" t="s">
        <v>2826</v>
      </c>
      <c r="K67" s="111"/>
      <c r="L67" s="108" t="s">
        <v>2973</v>
      </c>
      <c r="M67" s="111"/>
      <c r="N67" s="108" t="s">
        <v>3031</v>
      </c>
      <c r="O67" s="112"/>
      <c r="P67" s="107"/>
      <c r="Q67" s="112"/>
      <c r="R67" s="107"/>
      <c r="S67" s="112"/>
      <c r="T67" s="107"/>
      <c r="U67" s="112"/>
      <c r="V67" s="107"/>
      <c r="W67" s="112"/>
      <c r="X67" s="107"/>
      <c r="Y67" s="112"/>
      <c r="Z67" s="107"/>
      <c r="AA67" s="112"/>
      <c r="AB67" s="107"/>
    </row>
    <row r="68" spans="1:28" s="103" customFormat="1" x14ac:dyDescent="0.45">
      <c r="A68" s="112"/>
      <c r="B68" s="107"/>
      <c r="C68" s="112"/>
      <c r="D68" s="107"/>
      <c r="E68" s="112"/>
      <c r="F68" s="107"/>
      <c r="G68" s="112"/>
      <c r="H68" s="107"/>
      <c r="I68" s="111"/>
      <c r="J68" s="108" t="s">
        <v>2837</v>
      </c>
      <c r="K68" s="111"/>
      <c r="L68" s="108" t="s">
        <v>2977</v>
      </c>
      <c r="M68" s="111" t="s">
        <v>3032</v>
      </c>
      <c r="N68" s="108"/>
      <c r="O68" s="112"/>
      <c r="P68" s="107"/>
      <c r="Q68" s="112"/>
      <c r="R68" s="107"/>
      <c r="S68" s="112"/>
      <c r="T68" s="107"/>
      <c r="U68" s="112"/>
      <c r="V68" s="107"/>
      <c r="W68" s="112"/>
      <c r="X68" s="107"/>
      <c r="Y68" s="112"/>
      <c r="Z68" s="107"/>
      <c r="AA68" s="112"/>
      <c r="AB68" s="107"/>
    </row>
    <row r="69" spans="1:28" s="103" customFormat="1" x14ac:dyDescent="0.45">
      <c r="A69" s="112"/>
      <c r="B69" s="107"/>
      <c r="C69" s="112"/>
      <c r="D69" s="107"/>
      <c r="E69" s="112"/>
      <c r="F69" s="107"/>
      <c r="G69" s="112"/>
      <c r="H69" s="107"/>
      <c r="I69" s="111"/>
      <c r="J69" s="108" t="s">
        <v>2849</v>
      </c>
      <c r="K69" s="111"/>
      <c r="L69" s="108" t="s">
        <v>2980</v>
      </c>
      <c r="M69" s="111" t="s">
        <v>3034</v>
      </c>
      <c r="N69" s="108" t="s">
        <v>3482</v>
      </c>
      <c r="O69" s="112"/>
      <c r="P69" s="107"/>
      <c r="Q69" s="112"/>
      <c r="R69" s="107"/>
      <c r="S69" s="112"/>
      <c r="T69" s="107"/>
      <c r="U69" s="112"/>
      <c r="V69" s="107"/>
      <c r="W69" s="112"/>
      <c r="X69" s="107"/>
      <c r="Y69" s="112"/>
      <c r="Z69" s="107"/>
      <c r="AA69" s="112"/>
      <c r="AB69" s="107"/>
    </row>
    <row r="70" spans="1:28" s="103" customFormat="1" x14ac:dyDescent="0.45">
      <c r="A70" s="112"/>
      <c r="B70" s="107"/>
      <c r="C70" s="112"/>
      <c r="D70" s="107"/>
      <c r="E70" s="112"/>
      <c r="F70" s="107"/>
      <c r="G70" s="112"/>
      <c r="H70" s="107"/>
      <c r="I70" s="111"/>
      <c r="J70" s="108" t="s">
        <v>2860</v>
      </c>
      <c r="K70" s="111"/>
      <c r="L70" s="108" t="s">
        <v>2983</v>
      </c>
      <c r="M70" s="111"/>
      <c r="N70" s="108" t="s">
        <v>3035</v>
      </c>
      <c r="O70" s="112"/>
      <c r="P70" s="107"/>
      <c r="Q70" s="112"/>
      <c r="R70" s="107"/>
      <c r="S70" s="112"/>
      <c r="T70" s="107"/>
      <c r="U70" s="112"/>
      <c r="V70" s="107"/>
      <c r="W70" s="112"/>
      <c r="X70" s="107"/>
      <c r="Y70" s="112"/>
      <c r="Z70" s="107"/>
      <c r="AA70" s="112"/>
      <c r="AB70" s="107"/>
    </row>
    <row r="71" spans="1:28" s="103" customFormat="1" x14ac:dyDescent="0.45">
      <c r="A71" s="112"/>
      <c r="B71" s="107"/>
      <c r="C71" s="112"/>
      <c r="D71" s="107"/>
      <c r="E71" s="112"/>
      <c r="F71" s="107"/>
      <c r="G71" s="112"/>
      <c r="H71" s="107"/>
      <c r="I71" s="111"/>
      <c r="J71" s="108" t="s">
        <v>2868</v>
      </c>
      <c r="K71" s="111"/>
      <c r="L71" s="108" t="s">
        <v>2986</v>
      </c>
      <c r="M71" s="111"/>
      <c r="N71" s="108" t="s">
        <v>3038</v>
      </c>
      <c r="O71" s="112"/>
      <c r="P71" s="107"/>
      <c r="Q71" s="112"/>
      <c r="R71" s="107"/>
      <c r="S71" s="112"/>
      <c r="T71" s="107"/>
      <c r="U71" s="112"/>
      <c r="V71" s="107"/>
      <c r="W71" s="112"/>
      <c r="X71" s="107"/>
      <c r="Y71" s="112"/>
      <c r="Z71" s="107"/>
      <c r="AA71" s="112"/>
      <c r="AB71" s="107"/>
    </row>
    <row r="72" spans="1:28" s="103" customFormat="1" x14ac:dyDescent="0.45">
      <c r="A72" s="112"/>
      <c r="B72" s="107"/>
      <c r="C72" s="112"/>
      <c r="D72" s="107"/>
      <c r="E72" s="112"/>
      <c r="F72" s="107"/>
      <c r="G72" s="112"/>
      <c r="H72" s="107"/>
      <c r="I72" s="111"/>
      <c r="J72" s="108" t="s">
        <v>2878</v>
      </c>
      <c r="K72" s="111"/>
      <c r="L72" s="108" t="s">
        <v>2990</v>
      </c>
      <c r="M72" s="111"/>
      <c r="N72" s="108" t="s">
        <v>3040</v>
      </c>
      <c r="O72" s="112"/>
      <c r="P72" s="107"/>
      <c r="Q72" s="112"/>
      <c r="R72" s="107"/>
      <c r="S72" s="112"/>
      <c r="T72" s="107"/>
      <c r="U72" s="112"/>
      <c r="V72" s="107"/>
      <c r="W72" s="112"/>
      <c r="X72" s="107"/>
      <c r="Y72" s="112"/>
      <c r="Z72" s="107"/>
      <c r="AA72" s="112"/>
      <c r="AB72" s="107"/>
    </row>
    <row r="73" spans="1:28" s="103" customFormat="1" x14ac:dyDescent="0.45">
      <c r="A73" s="112"/>
      <c r="B73" s="107"/>
      <c r="C73" s="112"/>
      <c r="D73" s="107"/>
      <c r="E73" s="112"/>
      <c r="F73" s="107"/>
      <c r="G73" s="112"/>
      <c r="H73" s="107"/>
      <c r="I73" s="111"/>
      <c r="J73" s="108" t="s">
        <v>2887</v>
      </c>
      <c r="K73" s="111" t="s">
        <v>3036</v>
      </c>
      <c r="L73" s="108" t="s">
        <v>3037</v>
      </c>
      <c r="M73" s="111"/>
      <c r="N73" s="108" t="s">
        <v>3042</v>
      </c>
      <c r="O73" s="112"/>
      <c r="P73" s="107"/>
      <c r="Q73" s="112"/>
      <c r="R73" s="107"/>
      <c r="S73" s="112"/>
      <c r="T73" s="107"/>
      <c r="U73" s="112"/>
      <c r="V73" s="107"/>
      <c r="W73" s="112"/>
      <c r="X73" s="107"/>
      <c r="Y73" s="112"/>
      <c r="Z73" s="107"/>
      <c r="AA73" s="112"/>
      <c r="AB73" s="107"/>
    </row>
    <row r="74" spans="1:28" s="103" customFormat="1" x14ac:dyDescent="0.45">
      <c r="A74" s="112"/>
      <c r="B74" s="107"/>
      <c r="C74" s="112"/>
      <c r="D74" s="107"/>
      <c r="E74" s="112"/>
      <c r="F74" s="107"/>
      <c r="G74" s="112"/>
      <c r="H74" s="107"/>
      <c r="I74" s="111"/>
      <c r="J74" s="108" t="s">
        <v>2898</v>
      </c>
      <c r="K74" s="111"/>
      <c r="L74" s="108" t="s">
        <v>3039</v>
      </c>
      <c r="M74" s="111"/>
      <c r="N74" s="108" t="s">
        <v>3044</v>
      </c>
      <c r="O74" s="112"/>
      <c r="P74" s="107"/>
      <c r="Q74" s="112"/>
      <c r="R74" s="107"/>
      <c r="S74" s="112"/>
      <c r="T74" s="107"/>
      <c r="U74" s="112"/>
      <c r="V74" s="107"/>
      <c r="W74" s="112"/>
      <c r="X74" s="107"/>
      <c r="Y74" s="112"/>
      <c r="Z74" s="107"/>
      <c r="AA74" s="112"/>
      <c r="AB74" s="107"/>
    </row>
    <row r="75" spans="1:28" s="103" customFormat="1" x14ac:dyDescent="0.45">
      <c r="A75" s="112"/>
      <c r="B75" s="107"/>
      <c r="C75" s="112"/>
      <c r="D75" s="107"/>
      <c r="E75" s="112"/>
      <c r="F75" s="107"/>
      <c r="G75" s="112"/>
      <c r="H75" s="107"/>
      <c r="I75" s="111" t="s">
        <v>3052</v>
      </c>
      <c r="J75" s="108" t="s">
        <v>3053</v>
      </c>
      <c r="K75" s="111"/>
      <c r="L75" s="108" t="s">
        <v>3041</v>
      </c>
      <c r="M75" s="111"/>
      <c r="N75" s="108" t="s">
        <v>3046</v>
      </c>
      <c r="O75" s="112"/>
      <c r="P75" s="107"/>
      <c r="Q75" s="112"/>
      <c r="R75" s="107"/>
      <c r="S75" s="112"/>
      <c r="T75" s="107"/>
      <c r="U75" s="112"/>
      <c r="V75" s="107"/>
      <c r="W75" s="112"/>
      <c r="X75" s="107"/>
      <c r="Y75" s="112"/>
      <c r="Z75" s="107"/>
      <c r="AA75" s="112"/>
      <c r="AB75" s="107"/>
    </row>
    <row r="76" spans="1:28" s="103" customFormat="1" x14ac:dyDescent="0.45">
      <c r="A76" s="112"/>
      <c r="B76" s="107"/>
      <c r="C76" s="112"/>
      <c r="D76" s="107"/>
      <c r="E76" s="112"/>
      <c r="F76" s="107"/>
      <c r="G76" s="112"/>
      <c r="H76" s="107"/>
      <c r="I76" s="111"/>
      <c r="J76" s="108" t="s">
        <v>3055</v>
      </c>
      <c r="K76" s="111"/>
      <c r="L76" s="108" t="s">
        <v>3043</v>
      </c>
      <c r="M76" s="111"/>
      <c r="N76" s="108" t="s">
        <v>3048</v>
      </c>
      <c r="O76" s="112"/>
      <c r="P76" s="107"/>
      <c r="Q76" s="112"/>
      <c r="R76" s="107"/>
      <c r="S76" s="112"/>
      <c r="T76" s="107"/>
      <c r="U76" s="112"/>
      <c r="V76" s="107"/>
      <c r="W76" s="112"/>
      <c r="X76" s="107"/>
      <c r="Y76" s="112"/>
      <c r="Z76" s="107"/>
      <c r="AA76" s="112"/>
      <c r="AB76" s="107"/>
    </row>
    <row r="77" spans="1:28" s="103" customFormat="1" x14ac:dyDescent="0.45">
      <c r="A77" s="112"/>
      <c r="B77" s="107"/>
      <c r="C77" s="112"/>
      <c r="D77" s="107"/>
      <c r="E77" s="112"/>
      <c r="F77" s="107"/>
      <c r="G77" s="112"/>
      <c r="H77" s="107"/>
      <c r="I77" s="111"/>
      <c r="J77" s="108" t="s">
        <v>3057</v>
      </c>
      <c r="K77" s="111"/>
      <c r="L77" s="108" t="s">
        <v>3045</v>
      </c>
      <c r="M77" s="111"/>
      <c r="N77" s="108" t="s">
        <v>3050</v>
      </c>
      <c r="O77" s="112"/>
      <c r="P77" s="107"/>
      <c r="Q77" s="112"/>
      <c r="R77" s="107"/>
      <c r="S77" s="112"/>
      <c r="T77" s="107"/>
      <c r="U77" s="112"/>
      <c r="V77" s="107"/>
      <c r="W77" s="112"/>
      <c r="X77" s="107"/>
      <c r="Y77" s="112"/>
      <c r="Z77" s="107"/>
      <c r="AA77" s="112"/>
      <c r="AB77" s="107"/>
    </row>
    <row r="78" spans="1:28" s="103" customFormat="1" x14ac:dyDescent="0.45">
      <c r="A78" s="112"/>
      <c r="B78" s="107"/>
      <c r="C78" s="112"/>
      <c r="D78" s="107"/>
      <c r="E78" s="112"/>
      <c r="F78" s="107"/>
      <c r="G78" s="112"/>
      <c r="H78" s="107"/>
      <c r="I78" s="111"/>
      <c r="J78" s="108" t="s">
        <v>3059</v>
      </c>
      <c r="K78" s="111"/>
      <c r="L78" s="108" t="s">
        <v>3047</v>
      </c>
      <c r="M78" s="111" t="s">
        <v>2825</v>
      </c>
      <c r="N78" s="108" t="s">
        <v>2826</v>
      </c>
      <c r="O78" s="112"/>
      <c r="P78" s="107"/>
      <c r="Q78" s="112"/>
      <c r="R78" s="107"/>
      <c r="S78" s="112"/>
      <c r="T78" s="107"/>
      <c r="U78" s="112"/>
      <c r="V78" s="107"/>
      <c r="W78" s="112"/>
      <c r="X78" s="107"/>
      <c r="Y78" s="112"/>
      <c r="Z78" s="107"/>
      <c r="AA78" s="112"/>
      <c r="AB78" s="107"/>
    </row>
    <row r="79" spans="1:28" s="103" customFormat="1" x14ac:dyDescent="0.45">
      <c r="A79" s="112"/>
      <c r="B79" s="107"/>
      <c r="C79" s="112"/>
      <c r="D79" s="107"/>
      <c r="E79" s="112"/>
      <c r="F79" s="107"/>
      <c r="G79" s="112"/>
      <c r="H79" s="107"/>
      <c r="I79" s="111"/>
      <c r="J79" s="108" t="s">
        <v>3061</v>
      </c>
      <c r="K79" s="111"/>
      <c r="L79" s="108" t="s">
        <v>3049</v>
      </c>
      <c r="M79" s="111"/>
      <c r="N79" s="108" t="s">
        <v>2837</v>
      </c>
      <c r="O79" s="112"/>
      <c r="P79" s="107"/>
      <c r="Q79" s="112"/>
      <c r="R79" s="107"/>
      <c r="S79" s="112"/>
      <c r="T79" s="107"/>
      <c r="U79" s="112"/>
      <c r="V79" s="107"/>
      <c r="W79" s="112"/>
      <c r="X79" s="107"/>
      <c r="Y79" s="112"/>
      <c r="Z79" s="107"/>
      <c r="AA79" s="112"/>
      <c r="AB79" s="107"/>
    </row>
    <row r="80" spans="1:28" s="103" customFormat="1" x14ac:dyDescent="0.45">
      <c r="A80" s="112"/>
      <c r="B80" s="107"/>
      <c r="C80" s="112"/>
      <c r="D80" s="107"/>
      <c r="E80" s="112"/>
      <c r="F80" s="107"/>
      <c r="G80" s="112"/>
      <c r="H80" s="107"/>
      <c r="I80" s="111"/>
      <c r="J80" s="108" t="s">
        <v>3062</v>
      </c>
      <c r="K80" s="111"/>
      <c r="L80" s="108" t="s">
        <v>3051</v>
      </c>
      <c r="M80" s="111"/>
      <c r="N80" s="108" t="s">
        <v>2849</v>
      </c>
      <c r="O80" s="112"/>
      <c r="P80" s="107"/>
      <c r="Q80" s="112"/>
      <c r="R80" s="107"/>
      <c r="S80" s="112"/>
      <c r="T80" s="107"/>
      <c r="U80" s="112"/>
      <c r="V80" s="107"/>
      <c r="W80" s="112"/>
      <c r="X80" s="107"/>
      <c r="Y80" s="112"/>
      <c r="Z80" s="107"/>
      <c r="AA80" s="112"/>
      <c r="AB80" s="107"/>
    </row>
    <row r="81" spans="1:28" s="103" customFormat="1" x14ac:dyDescent="0.45">
      <c r="A81" s="112"/>
      <c r="B81" s="107"/>
      <c r="C81" s="112"/>
      <c r="D81" s="107"/>
      <c r="E81" s="112"/>
      <c r="F81" s="107"/>
      <c r="G81" s="112"/>
      <c r="H81" s="107"/>
      <c r="I81" s="111" t="s">
        <v>3483</v>
      </c>
      <c r="J81" s="108"/>
      <c r="K81" s="111"/>
      <c r="L81" s="108" t="s">
        <v>3054</v>
      </c>
      <c r="M81" s="111"/>
      <c r="N81" s="108" t="s">
        <v>2860</v>
      </c>
      <c r="O81" s="112"/>
      <c r="P81" s="107"/>
      <c r="Q81" s="112"/>
      <c r="R81" s="107"/>
      <c r="S81" s="112"/>
      <c r="T81" s="107"/>
      <c r="U81" s="112"/>
      <c r="V81" s="107"/>
      <c r="W81" s="112"/>
      <c r="X81" s="107"/>
      <c r="Y81" s="112"/>
      <c r="Z81" s="107"/>
      <c r="AA81" s="112"/>
      <c r="AB81" s="107"/>
    </row>
    <row r="82" spans="1:28" s="103" customFormat="1" x14ac:dyDescent="0.45">
      <c r="A82" s="112"/>
      <c r="B82" s="107"/>
      <c r="C82" s="112"/>
      <c r="D82" s="107"/>
      <c r="E82" s="112"/>
      <c r="F82" s="107"/>
      <c r="G82" s="112"/>
      <c r="H82" s="107"/>
      <c r="I82" s="111" t="s">
        <v>3063</v>
      </c>
      <c r="J82" s="108" t="s">
        <v>3064</v>
      </c>
      <c r="K82" s="111"/>
      <c r="L82" s="108" t="s">
        <v>3056</v>
      </c>
      <c r="M82" s="111"/>
      <c r="N82" s="108" t="s">
        <v>2868</v>
      </c>
      <c r="O82" s="112"/>
      <c r="P82" s="107"/>
      <c r="Q82" s="112"/>
      <c r="R82" s="107"/>
      <c r="S82" s="112"/>
      <c r="T82" s="107"/>
      <c r="U82" s="112"/>
      <c r="V82" s="107"/>
      <c r="W82" s="112"/>
      <c r="X82" s="107"/>
      <c r="Y82" s="112"/>
      <c r="Z82" s="107"/>
      <c r="AA82" s="112"/>
      <c r="AB82" s="107"/>
    </row>
    <row r="83" spans="1:28" s="103" customFormat="1" x14ac:dyDescent="0.45">
      <c r="A83" s="112"/>
      <c r="B83" s="107"/>
      <c r="C83" s="112"/>
      <c r="D83" s="107"/>
      <c r="E83" s="112"/>
      <c r="F83" s="107"/>
      <c r="G83" s="112"/>
      <c r="H83" s="107"/>
      <c r="I83" s="111"/>
      <c r="J83" s="108" t="s">
        <v>3065</v>
      </c>
      <c r="K83" s="111"/>
      <c r="L83" s="108" t="s">
        <v>3058</v>
      </c>
      <c r="M83" s="111"/>
      <c r="N83" s="108" t="s">
        <v>2878</v>
      </c>
      <c r="O83" s="112"/>
      <c r="P83" s="107"/>
      <c r="Q83" s="112"/>
      <c r="R83" s="107"/>
      <c r="S83" s="112"/>
      <c r="T83" s="107"/>
      <c r="U83" s="112"/>
      <c r="V83" s="107"/>
      <c r="W83" s="112"/>
      <c r="X83" s="107"/>
      <c r="Y83" s="112"/>
      <c r="Z83" s="107"/>
      <c r="AA83" s="112"/>
      <c r="AB83" s="107"/>
    </row>
    <row r="84" spans="1:28" s="103" customFormat="1" x14ac:dyDescent="0.45">
      <c r="A84" s="112"/>
      <c r="B84" s="107"/>
      <c r="C84" s="112"/>
      <c r="D84" s="107"/>
      <c r="E84" s="112"/>
      <c r="F84" s="107"/>
      <c r="G84" s="112"/>
      <c r="H84" s="107"/>
      <c r="I84" s="111"/>
      <c r="J84" s="108" t="s">
        <v>3068</v>
      </c>
      <c r="K84" s="111"/>
      <c r="L84" s="108" t="s">
        <v>3060</v>
      </c>
      <c r="M84" s="111"/>
      <c r="N84" s="108" t="s">
        <v>2887</v>
      </c>
      <c r="O84" s="112"/>
      <c r="P84" s="107"/>
      <c r="Q84" s="112"/>
      <c r="R84" s="107"/>
      <c r="S84" s="112"/>
      <c r="T84" s="107"/>
      <c r="U84" s="112"/>
      <c r="V84" s="107"/>
      <c r="W84" s="112"/>
      <c r="X84" s="107"/>
      <c r="Y84" s="112"/>
      <c r="Z84" s="107"/>
      <c r="AA84" s="112"/>
      <c r="AB84" s="107"/>
    </row>
    <row r="85" spans="1:28" s="103" customFormat="1" x14ac:dyDescent="0.45">
      <c r="A85" s="112"/>
      <c r="B85" s="107"/>
      <c r="C85" s="112"/>
      <c r="D85" s="107"/>
      <c r="E85" s="112"/>
      <c r="F85" s="107"/>
      <c r="G85" s="112"/>
      <c r="H85" s="107"/>
      <c r="I85" s="111"/>
      <c r="J85" s="108" t="s">
        <v>3070</v>
      </c>
      <c r="K85" s="111" t="s">
        <v>2783</v>
      </c>
      <c r="L85" s="108" t="s">
        <v>2784</v>
      </c>
      <c r="M85" s="111"/>
      <c r="N85" s="107" t="s">
        <v>2898</v>
      </c>
      <c r="O85" s="112"/>
      <c r="P85" s="107"/>
      <c r="Q85" s="112"/>
      <c r="R85" s="107"/>
      <c r="S85" s="112"/>
      <c r="T85" s="107"/>
      <c r="U85" s="112"/>
      <c r="V85" s="107"/>
      <c r="W85" s="112"/>
      <c r="X85" s="107"/>
      <c r="Y85" s="112"/>
      <c r="Z85" s="107"/>
      <c r="AA85" s="112"/>
      <c r="AB85" s="107"/>
    </row>
    <row r="86" spans="1:28" s="103" customFormat="1" x14ac:dyDescent="0.45">
      <c r="A86" s="112"/>
      <c r="B86" s="107"/>
      <c r="C86" s="112"/>
      <c r="D86" s="107"/>
      <c r="E86" s="112"/>
      <c r="F86" s="107"/>
      <c r="G86" s="112"/>
      <c r="H86" s="107"/>
      <c r="I86" s="111"/>
      <c r="J86" s="108" t="s">
        <v>3072</v>
      </c>
      <c r="K86" s="111"/>
      <c r="L86" s="108" t="s">
        <v>2796</v>
      </c>
      <c r="M86" s="111" t="s">
        <v>3066</v>
      </c>
      <c r="N86" s="108" t="s">
        <v>3067</v>
      </c>
      <c r="O86" s="112"/>
      <c r="P86" s="107"/>
      <c r="Q86" s="112"/>
      <c r="R86" s="107"/>
      <c r="S86" s="112"/>
      <c r="T86" s="107"/>
      <c r="U86" s="112"/>
      <c r="V86" s="107"/>
      <c r="W86" s="112"/>
      <c r="X86" s="107"/>
      <c r="Y86" s="112"/>
      <c r="Z86" s="107"/>
      <c r="AA86" s="112"/>
      <c r="AB86" s="107"/>
    </row>
    <row r="87" spans="1:28" s="103" customFormat="1" x14ac:dyDescent="0.45">
      <c r="A87" s="112"/>
      <c r="B87" s="107"/>
      <c r="C87" s="112"/>
      <c r="D87" s="107"/>
      <c r="E87" s="112"/>
      <c r="F87" s="107"/>
      <c r="G87" s="112"/>
      <c r="H87" s="107"/>
      <c r="I87" s="111" t="s">
        <v>2783</v>
      </c>
      <c r="J87" s="108" t="s">
        <v>2784</v>
      </c>
      <c r="K87" s="112"/>
      <c r="L87" s="107" t="s">
        <v>2808</v>
      </c>
      <c r="M87" s="111"/>
      <c r="N87" s="108" t="s">
        <v>3069</v>
      </c>
      <c r="O87" s="112"/>
      <c r="P87" s="107"/>
      <c r="Q87" s="112"/>
      <c r="R87" s="107"/>
      <c r="S87" s="112"/>
      <c r="T87" s="107"/>
      <c r="U87" s="112"/>
      <c r="V87" s="107"/>
      <c r="W87" s="112"/>
      <c r="X87" s="107"/>
      <c r="Y87" s="112"/>
      <c r="Z87" s="107"/>
      <c r="AA87" s="112"/>
      <c r="AB87" s="107"/>
    </row>
    <row r="88" spans="1:28" s="103" customFormat="1" x14ac:dyDescent="0.45">
      <c r="A88" s="112"/>
      <c r="B88" s="107"/>
      <c r="C88" s="112"/>
      <c r="D88" s="107"/>
      <c r="E88" s="112"/>
      <c r="F88" s="107"/>
      <c r="G88" s="112"/>
      <c r="H88" s="107"/>
      <c r="I88" s="111"/>
      <c r="J88" s="108" t="s">
        <v>2796</v>
      </c>
      <c r="K88" s="112"/>
      <c r="L88" s="107" t="s">
        <v>2821</v>
      </c>
      <c r="M88" s="111"/>
      <c r="N88" s="108" t="s">
        <v>3071</v>
      </c>
      <c r="O88" s="112"/>
      <c r="P88" s="107"/>
      <c r="Q88" s="112"/>
      <c r="R88" s="107"/>
      <c r="S88" s="112"/>
      <c r="T88" s="107"/>
      <c r="U88" s="112"/>
      <c r="V88" s="107"/>
      <c r="W88" s="112"/>
      <c r="X88" s="107"/>
      <c r="Y88" s="112"/>
      <c r="Z88" s="107"/>
      <c r="AA88" s="112"/>
      <c r="AB88" s="107"/>
    </row>
    <row r="89" spans="1:28" s="103" customFormat="1" x14ac:dyDescent="0.45">
      <c r="A89" s="112"/>
      <c r="B89" s="107"/>
      <c r="C89" s="112"/>
      <c r="D89" s="107"/>
      <c r="E89" s="112"/>
      <c r="F89" s="107"/>
      <c r="G89" s="112"/>
      <c r="H89" s="107"/>
      <c r="I89" s="111"/>
      <c r="J89" s="108" t="s">
        <v>2808</v>
      </c>
      <c r="K89" s="112"/>
      <c r="L89" s="107" t="s">
        <v>2833</v>
      </c>
      <c r="M89" s="111"/>
      <c r="N89" s="108" t="s">
        <v>3484</v>
      </c>
      <c r="O89" s="112"/>
      <c r="P89" s="107"/>
      <c r="Q89" s="112"/>
      <c r="R89" s="107"/>
      <c r="S89" s="112"/>
      <c r="T89" s="107"/>
      <c r="U89" s="112"/>
      <c r="V89" s="107"/>
      <c r="W89" s="112"/>
      <c r="X89" s="107"/>
      <c r="Y89" s="112"/>
      <c r="Z89" s="107"/>
      <c r="AA89" s="112"/>
      <c r="AB89" s="107"/>
    </row>
    <row r="90" spans="1:28" s="103" customFormat="1" x14ac:dyDescent="0.45">
      <c r="A90" s="112"/>
      <c r="B90" s="107"/>
      <c r="C90" s="112"/>
      <c r="D90" s="107"/>
      <c r="E90" s="112"/>
      <c r="F90" s="107"/>
      <c r="G90" s="112"/>
      <c r="H90" s="107"/>
      <c r="I90" s="111"/>
      <c r="J90" s="108" t="s">
        <v>2821</v>
      </c>
      <c r="K90" s="112" t="s">
        <v>2715</v>
      </c>
      <c r="L90" s="107" t="s">
        <v>2716</v>
      </c>
      <c r="M90" s="111"/>
      <c r="N90" s="108" t="s">
        <v>3073</v>
      </c>
      <c r="O90" s="112"/>
      <c r="P90" s="107"/>
      <c r="Q90" s="112"/>
      <c r="R90" s="107"/>
      <c r="S90" s="112"/>
      <c r="T90" s="107"/>
      <c r="U90" s="112"/>
      <c r="V90" s="107"/>
      <c r="W90" s="112"/>
      <c r="X90" s="107"/>
      <c r="Y90" s="112"/>
      <c r="Z90" s="107"/>
      <c r="AA90" s="112"/>
      <c r="AB90" s="107"/>
    </row>
    <row r="91" spans="1:28" s="103" customFormat="1" x14ac:dyDescent="0.45">
      <c r="A91" s="112"/>
      <c r="B91" s="107"/>
      <c r="C91" s="112"/>
      <c r="D91" s="107"/>
      <c r="E91" s="112"/>
      <c r="F91" s="107"/>
      <c r="G91" s="112"/>
      <c r="H91" s="107"/>
      <c r="I91" s="111"/>
      <c r="J91" s="108" t="s">
        <v>2833</v>
      </c>
      <c r="K91" s="112"/>
      <c r="L91" s="107" t="s">
        <v>2728</v>
      </c>
      <c r="M91" s="111" t="s">
        <v>3074</v>
      </c>
      <c r="N91" s="108"/>
      <c r="O91" s="112"/>
      <c r="P91" s="107"/>
      <c r="Q91" s="112"/>
      <c r="R91" s="107"/>
      <c r="S91" s="112"/>
      <c r="T91" s="107"/>
      <c r="U91" s="112"/>
      <c r="V91" s="107"/>
      <c r="W91" s="112"/>
      <c r="X91" s="107"/>
      <c r="Y91" s="112"/>
      <c r="Z91" s="107"/>
      <c r="AA91" s="112"/>
      <c r="AB91" s="107"/>
    </row>
    <row r="92" spans="1:28" s="103" customFormat="1" x14ac:dyDescent="0.45">
      <c r="A92" s="112"/>
      <c r="B92" s="107"/>
      <c r="C92" s="112"/>
      <c r="D92" s="107"/>
      <c r="E92" s="112"/>
      <c r="F92" s="107"/>
      <c r="G92" s="112"/>
      <c r="H92" s="107"/>
      <c r="I92" s="111" t="s">
        <v>3082</v>
      </c>
      <c r="J92" s="108" t="s">
        <v>3083</v>
      </c>
      <c r="K92" s="112"/>
      <c r="L92" s="107" t="s">
        <v>2742</v>
      </c>
      <c r="M92" s="111" t="s">
        <v>3075</v>
      </c>
      <c r="N92" s="108" t="s">
        <v>3076</v>
      </c>
      <c r="O92" s="112"/>
      <c r="P92" s="107"/>
      <c r="Q92" s="112"/>
      <c r="R92" s="107"/>
      <c r="S92" s="112"/>
      <c r="T92" s="107"/>
      <c r="U92" s="112"/>
      <c r="V92" s="107"/>
      <c r="W92" s="112"/>
      <c r="X92" s="107"/>
      <c r="Y92" s="112"/>
      <c r="Z92" s="107"/>
      <c r="AA92" s="112"/>
      <c r="AB92" s="107"/>
    </row>
    <row r="93" spans="1:28" s="103" customFormat="1" x14ac:dyDescent="0.45">
      <c r="A93" s="112"/>
      <c r="B93" s="107"/>
      <c r="C93" s="112"/>
      <c r="D93" s="107"/>
      <c r="E93" s="112"/>
      <c r="F93" s="107"/>
      <c r="G93" s="112"/>
      <c r="H93" s="107"/>
      <c r="I93" s="111"/>
      <c r="J93" s="108" t="s">
        <v>3085</v>
      </c>
      <c r="K93" s="112"/>
      <c r="L93" s="107" t="s">
        <v>2755</v>
      </c>
      <c r="M93" s="111"/>
      <c r="N93" s="108" t="s">
        <v>3077</v>
      </c>
      <c r="O93" s="112"/>
      <c r="P93" s="107"/>
      <c r="Q93" s="112"/>
      <c r="R93" s="107"/>
      <c r="S93" s="112"/>
      <c r="T93" s="107"/>
      <c r="U93" s="112"/>
      <c r="V93" s="107"/>
      <c r="W93" s="112"/>
      <c r="X93" s="107"/>
      <c r="Y93" s="112"/>
      <c r="Z93" s="107"/>
      <c r="AA93" s="112"/>
      <c r="AB93" s="107"/>
    </row>
    <row r="94" spans="1:28" s="103" customFormat="1" x14ac:dyDescent="0.45">
      <c r="A94" s="112"/>
      <c r="B94" s="107"/>
      <c r="C94" s="112"/>
      <c r="D94" s="107"/>
      <c r="E94" s="112"/>
      <c r="F94" s="107"/>
      <c r="G94" s="112"/>
      <c r="H94" s="107"/>
      <c r="I94" s="111"/>
      <c r="J94" s="108" t="s">
        <v>3087</v>
      </c>
      <c r="K94" s="112"/>
      <c r="L94" s="107"/>
      <c r="M94" s="111" t="s">
        <v>3078</v>
      </c>
      <c r="N94" s="108" t="s">
        <v>3079</v>
      </c>
      <c r="O94" s="112"/>
      <c r="P94" s="107"/>
      <c r="Q94" s="112"/>
      <c r="R94" s="107"/>
      <c r="S94" s="112"/>
      <c r="T94" s="107"/>
      <c r="U94" s="112"/>
      <c r="V94" s="107"/>
      <c r="W94" s="112"/>
      <c r="X94" s="107"/>
      <c r="Y94" s="112"/>
      <c r="Z94" s="107"/>
      <c r="AA94" s="112"/>
      <c r="AB94" s="107"/>
    </row>
    <row r="95" spans="1:28" s="103" customFormat="1" x14ac:dyDescent="0.45">
      <c r="A95" s="112"/>
      <c r="B95" s="107"/>
      <c r="C95" s="112"/>
      <c r="D95" s="107"/>
      <c r="E95" s="112"/>
      <c r="F95" s="107"/>
      <c r="G95" s="112"/>
      <c r="H95" s="107"/>
      <c r="I95" s="111"/>
      <c r="J95" s="108" t="s">
        <v>3089</v>
      </c>
      <c r="K95" s="112"/>
      <c r="L95" s="107"/>
      <c r="M95" s="111" t="s">
        <v>3080</v>
      </c>
      <c r="N95" s="108" t="s">
        <v>3081</v>
      </c>
      <c r="O95" s="112"/>
      <c r="P95" s="107"/>
      <c r="Q95" s="112"/>
      <c r="R95" s="107"/>
      <c r="S95" s="112"/>
      <c r="T95" s="107"/>
      <c r="U95" s="112"/>
      <c r="V95" s="107"/>
      <c r="W95" s="112"/>
      <c r="X95" s="107"/>
      <c r="Y95" s="112"/>
      <c r="Z95" s="107"/>
      <c r="AA95" s="112"/>
      <c r="AB95" s="107"/>
    </row>
    <row r="96" spans="1:28" s="103" customFormat="1" x14ac:dyDescent="0.45">
      <c r="A96" s="112"/>
      <c r="B96" s="107"/>
      <c r="C96" s="112"/>
      <c r="D96" s="107"/>
      <c r="E96" s="112"/>
      <c r="F96" s="107"/>
      <c r="G96" s="112"/>
      <c r="H96" s="107"/>
      <c r="I96" s="111"/>
      <c r="J96" s="108" t="s">
        <v>3091</v>
      </c>
      <c r="K96" s="112"/>
      <c r="L96" s="107"/>
      <c r="M96" s="111"/>
      <c r="N96" s="108" t="s">
        <v>3084</v>
      </c>
      <c r="O96" s="112"/>
      <c r="P96" s="107"/>
      <c r="Q96" s="112"/>
      <c r="R96" s="107"/>
      <c r="S96" s="112"/>
      <c r="T96" s="107"/>
      <c r="U96" s="112"/>
      <c r="V96" s="107"/>
      <c r="W96" s="112"/>
      <c r="X96" s="107"/>
      <c r="Y96" s="112"/>
      <c r="Z96" s="107"/>
      <c r="AA96" s="112"/>
      <c r="AB96" s="107"/>
    </row>
    <row r="97" spans="1:28" s="103" customFormat="1" x14ac:dyDescent="0.45">
      <c r="A97" s="112"/>
      <c r="B97" s="107"/>
      <c r="C97" s="112"/>
      <c r="D97" s="107"/>
      <c r="E97" s="112"/>
      <c r="F97" s="107"/>
      <c r="G97" s="112"/>
      <c r="H97" s="107"/>
      <c r="I97" s="111" t="s">
        <v>2889</v>
      </c>
      <c r="J97" s="108" t="s">
        <v>2890</v>
      </c>
      <c r="K97" s="112"/>
      <c r="L97" s="107"/>
      <c r="M97" s="111"/>
      <c r="N97" s="108" t="s">
        <v>3086</v>
      </c>
      <c r="O97" s="112"/>
      <c r="P97" s="107"/>
      <c r="Q97" s="112"/>
      <c r="R97" s="107"/>
      <c r="S97" s="112"/>
      <c r="T97" s="107"/>
      <c r="U97" s="112"/>
      <c r="V97" s="107"/>
      <c r="W97" s="112"/>
      <c r="X97" s="107"/>
      <c r="Y97" s="112"/>
      <c r="Z97" s="107"/>
      <c r="AA97" s="112"/>
      <c r="AB97" s="107"/>
    </row>
    <row r="98" spans="1:28" s="103" customFormat="1" x14ac:dyDescent="0.45">
      <c r="A98" s="112"/>
      <c r="B98" s="107"/>
      <c r="C98" s="112"/>
      <c r="D98" s="107"/>
      <c r="E98" s="112"/>
      <c r="F98" s="107"/>
      <c r="G98" s="112"/>
      <c r="H98" s="107"/>
      <c r="I98" s="111"/>
      <c r="J98" s="108" t="s">
        <v>2901</v>
      </c>
      <c r="K98" s="112"/>
      <c r="L98" s="107"/>
      <c r="M98" s="111"/>
      <c r="N98" s="108" t="s">
        <v>3088</v>
      </c>
      <c r="O98" s="112"/>
      <c r="P98" s="107"/>
      <c r="Q98" s="112"/>
      <c r="R98" s="107"/>
      <c r="S98" s="112"/>
      <c r="T98" s="107"/>
      <c r="U98" s="112"/>
      <c r="V98" s="107"/>
      <c r="W98" s="112"/>
      <c r="X98" s="107"/>
      <c r="Y98" s="112"/>
      <c r="Z98" s="107"/>
      <c r="AA98" s="112"/>
      <c r="AB98" s="107"/>
    </row>
    <row r="99" spans="1:28" s="103" customFormat="1" x14ac:dyDescent="0.45">
      <c r="A99" s="112"/>
      <c r="B99" s="107"/>
      <c r="C99" s="112"/>
      <c r="D99" s="107"/>
      <c r="E99" s="112"/>
      <c r="F99" s="107"/>
      <c r="G99" s="112"/>
      <c r="H99" s="107"/>
      <c r="I99" s="111" t="s">
        <v>2715</v>
      </c>
      <c r="J99" s="108" t="s">
        <v>2716</v>
      </c>
      <c r="K99" s="112"/>
      <c r="L99" s="107"/>
      <c r="M99" s="111"/>
      <c r="N99" s="108" t="s">
        <v>3090</v>
      </c>
      <c r="O99" s="112"/>
      <c r="P99" s="107"/>
      <c r="Q99" s="112"/>
      <c r="R99" s="107"/>
      <c r="S99" s="112"/>
      <c r="T99" s="107"/>
      <c r="U99" s="112"/>
      <c r="V99" s="107"/>
      <c r="W99" s="112"/>
      <c r="X99" s="107"/>
      <c r="Y99" s="112"/>
      <c r="Z99" s="107"/>
      <c r="AA99" s="112"/>
      <c r="AB99" s="107"/>
    </row>
    <row r="100" spans="1:28" s="103" customFormat="1" x14ac:dyDescent="0.45">
      <c r="A100" s="112"/>
      <c r="B100" s="107"/>
      <c r="C100" s="112"/>
      <c r="D100" s="107"/>
      <c r="E100" s="112"/>
      <c r="F100" s="107"/>
      <c r="G100" s="112"/>
      <c r="H100" s="107"/>
      <c r="I100" s="111"/>
      <c r="J100" s="108" t="s">
        <v>2728</v>
      </c>
      <c r="K100" s="112"/>
      <c r="L100" s="107"/>
      <c r="M100" s="111"/>
      <c r="N100" s="107" t="s">
        <v>3092</v>
      </c>
      <c r="O100" s="112"/>
      <c r="P100" s="107"/>
      <c r="Q100" s="112"/>
      <c r="R100" s="107"/>
      <c r="S100" s="112"/>
      <c r="T100" s="107"/>
      <c r="U100" s="112"/>
      <c r="V100" s="107"/>
      <c r="W100" s="112"/>
      <c r="X100" s="107"/>
      <c r="Y100" s="112"/>
      <c r="Z100" s="107"/>
      <c r="AA100" s="112"/>
      <c r="AB100" s="107"/>
    </row>
    <row r="101" spans="1:28" s="103" customFormat="1" x14ac:dyDescent="0.45">
      <c r="A101" s="112"/>
      <c r="B101" s="107"/>
      <c r="C101" s="112"/>
      <c r="D101" s="107"/>
      <c r="E101" s="112"/>
      <c r="F101" s="107"/>
      <c r="G101" s="112"/>
      <c r="H101" s="107"/>
      <c r="I101" s="112"/>
      <c r="J101" s="107" t="s">
        <v>2742</v>
      </c>
      <c r="K101" s="112"/>
      <c r="L101" s="107"/>
      <c r="M101" s="111"/>
      <c r="N101" s="108" t="s">
        <v>3093</v>
      </c>
      <c r="O101" s="112"/>
      <c r="P101" s="107"/>
      <c r="Q101" s="112"/>
      <c r="R101" s="107"/>
      <c r="S101" s="112"/>
      <c r="T101" s="107"/>
      <c r="U101" s="112"/>
      <c r="V101" s="107"/>
      <c r="W101" s="112"/>
      <c r="X101" s="107"/>
      <c r="Y101" s="112"/>
      <c r="Z101" s="107"/>
      <c r="AA101" s="112"/>
      <c r="AB101" s="107"/>
    </row>
    <row r="102" spans="1:28" s="103" customFormat="1" x14ac:dyDescent="0.45">
      <c r="A102" s="112"/>
      <c r="B102" s="107"/>
      <c r="C102" s="112"/>
      <c r="D102" s="107"/>
      <c r="E102" s="112"/>
      <c r="F102" s="107"/>
      <c r="G102" s="112"/>
      <c r="H102" s="107"/>
      <c r="I102" s="112"/>
      <c r="J102" s="107" t="s">
        <v>2755</v>
      </c>
      <c r="K102" s="112"/>
      <c r="L102" s="107"/>
      <c r="M102" s="111"/>
      <c r="N102" s="108" t="s">
        <v>3094</v>
      </c>
      <c r="O102" s="112"/>
      <c r="P102" s="107"/>
      <c r="Q102" s="112"/>
      <c r="R102" s="107"/>
      <c r="S102" s="112"/>
      <c r="T102" s="107"/>
      <c r="U102" s="112"/>
      <c r="V102" s="107"/>
      <c r="W102" s="112"/>
      <c r="X102" s="107"/>
      <c r="Y102" s="112"/>
      <c r="Z102" s="107"/>
      <c r="AA102" s="112"/>
      <c r="AB102" s="107"/>
    </row>
    <row r="103" spans="1:28" s="103" customFormat="1" x14ac:dyDescent="0.45">
      <c r="A103" s="112"/>
      <c r="B103" s="107"/>
      <c r="C103" s="112"/>
      <c r="D103" s="107"/>
      <c r="E103" s="112"/>
      <c r="F103" s="107"/>
      <c r="G103" s="112"/>
      <c r="H103" s="107"/>
      <c r="I103" s="112"/>
      <c r="J103" s="107"/>
      <c r="K103" s="112"/>
      <c r="L103" s="107"/>
      <c r="M103" s="111"/>
      <c r="N103" s="108" t="s">
        <v>3485</v>
      </c>
      <c r="O103" s="112"/>
      <c r="P103" s="107"/>
      <c r="Q103" s="112"/>
      <c r="R103" s="107"/>
      <c r="S103" s="112"/>
      <c r="T103" s="107"/>
      <c r="U103" s="112"/>
      <c r="V103" s="107"/>
      <c r="W103" s="112"/>
      <c r="X103" s="107"/>
      <c r="Y103" s="112"/>
      <c r="Z103" s="107"/>
      <c r="AA103" s="112"/>
      <c r="AB103" s="107"/>
    </row>
    <row r="104" spans="1:28" s="103" customFormat="1" x14ac:dyDescent="0.45">
      <c r="A104" s="112"/>
      <c r="B104" s="107"/>
      <c r="C104" s="112"/>
      <c r="D104" s="107"/>
      <c r="E104" s="112"/>
      <c r="F104" s="107"/>
      <c r="G104" s="112"/>
      <c r="H104" s="107"/>
      <c r="I104" s="112"/>
      <c r="J104" s="107"/>
      <c r="K104" s="112"/>
      <c r="L104" s="107"/>
      <c r="M104" s="111"/>
      <c r="N104" s="108" t="s">
        <v>3095</v>
      </c>
      <c r="O104" s="112"/>
      <c r="P104" s="107"/>
      <c r="Q104" s="112"/>
      <c r="R104" s="107"/>
      <c r="S104" s="112"/>
      <c r="T104" s="107"/>
      <c r="U104" s="112"/>
      <c r="V104" s="107"/>
      <c r="W104" s="112"/>
      <c r="X104" s="107"/>
      <c r="Y104" s="112"/>
      <c r="Z104" s="107"/>
      <c r="AA104" s="112"/>
      <c r="AB104" s="107"/>
    </row>
    <row r="105" spans="1:28" s="103" customFormat="1" x14ac:dyDescent="0.45">
      <c r="A105" s="112"/>
      <c r="B105" s="107"/>
      <c r="C105" s="112"/>
      <c r="D105" s="107"/>
      <c r="E105" s="112"/>
      <c r="F105" s="107"/>
      <c r="G105" s="112"/>
      <c r="H105" s="107"/>
      <c r="I105" s="112"/>
      <c r="J105" s="107"/>
      <c r="K105" s="112"/>
      <c r="L105" s="107"/>
      <c r="M105" s="111"/>
      <c r="N105" s="108" t="s">
        <v>3096</v>
      </c>
      <c r="O105" s="112"/>
      <c r="P105" s="107"/>
      <c r="Q105" s="112"/>
      <c r="R105" s="107"/>
      <c r="S105" s="112"/>
      <c r="T105" s="107"/>
      <c r="U105" s="112"/>
      <c r="V105" s="107"/>
      <c r="W105" s="112"/>
      <c r="X105" s="107"/>
      <c r="Y105" s="112"/>
      <c r="Z105" s="107"/>
      <c r="AA105" s="112"/>
      <c r="AB105" s="107"/>
    </row>
    <row r="106" spans="1:28" s="103" customFormat="1" x14ac:dyDescent="0.45">
      <c r="A106" s="112"/>
      <c r="B106" s="107"/>
      <c r="C106" s="112"/>
      <c r="D106" s="107"/>
      <c r="E106" s="112"/>
      <c r="F106" s="107"/>
      <c r="G106" s="112"/>
      <c r="H106" s="107"/>
      <c r="I106" s="112"/>
      <c r="J106" s="107"/>
      <c r="K106" s="112"/>
      <c r="L106" s="107"/>
      <c r="M106" s="111"/>
      <c r="N106" s="108" t="s">
        <v>3097</v>
      </c>
      <c r="O106" s="112"/>
      <c r="P106" s="107"/>
      <c r="Q106" s="112"/>
      <c r="R106" s="107"/>
      <c r="S106" s="112"/>
      <c r="T106" s="107"/>
      <c r="U106" s="112"/>
      <c r="V106" s="107"/>
      <c r="W106" s="112"/>
      <c r="X106" s="107"/>
      <c r="Y106" s="112"/>
      <c r="Z106" s="107"/>
      <c r="AA106" s="112"/>
      <c r="AB106" s="107"/>
    </row>
    <row r="107" spans="1:28" s="103" customFormat="1" x14ac:dyDescent="0.45">
      <c r="A107" s="112"/>
      <c r="B107" s="107"/>
      <c r="C107" s="112"/>
      <c r="D107" s="107"/>
      <c r="E107" s="112"/>
      <c r="F107" s="107"/>
      <c r="G107" s="112"/>
      <c r="H107" s="107"/>
      <c r="I107" s="112"/>
      <c r="J107" s="107"/>
      <c r="K107" s="112"/>
      <c r="L107" s="107"/>
      <c r="M107" s="111" t="s">
        <v>3098</v>
      </c>
      <c r="N107" s="108"/>
      <c r="O107" s="112"/>
      <c r="P107" s="107"/>
      <c r="Q107" s="112"/>
      <c r="R107" s="107"/>
      <c r="S107" s="112"/>
      <c r="T107" s="107"/>
      <c r="U107" s="112"/>
      <c r="V107" s="107"/>
      <c r="W107" s="112"/>
      <c r="X107" s="107"/>
      <c r="Y107" s="112"/>
      <c r="Z107" s="107"/>
      <c r="AA107" s="112"/>
      <c r="AB107" s="107"/>
    </row>
    <row r="108" spans="1:28" s="103" customFormat="1" x14ac:dyDescent="0.45">
      <c r="A108" s="112"/>
      <c r="B108" s="107"/>
      <c r="C108" s="112"/>
      <c r="D108" s="107"/>
      <c r="E108" s="112"/>
      <c r="F108" s="107"/>
      <c r="G108" s="112"/>
      <c r="H108" s="107"/>
      <c r="I108" s="112"/>
      <c r="J108" s="107"/>
      <c r="K108" s="112"/>
      <c r="L108" s="107"/>
      <c r="M108" s="111" t="s">
        <v>3063</v>
      </c>
      <c r="N108" s="108" t="s">
        <v>3064</v>
      </c>
      <c r="O108" s="112"/>
      <c r="P108" s="107"/>
      <c r="Q108" s="112"/>
      <c r="R108" s="107"/>
      <c r="S108" s="112"/>
      <c r="T108" s="107"/>
      <c r="U108" s="112"/>
      <c r="V108" s="107"/>
      <c r="W108" s="112"/>
      <c r="X108" s="107"/>
      <c r="Y108" s="112"/>
      <c r="Z108" s="107"/>
      <c r="AA108" s="112"/>
      <c r="AB108" s="107"/>
    </row>
    <row r="109" spans="1:28" s="103" customFormat="1" x14ac:dyDescent="0.45">
      <c r="A109" s="112"/>
      <c r="B109" s="107"/>
      <c r="C109" s="112"/>
      <c r="D109" s="107"/>
      <c r="E109" s="112"/>
      <c r="F109" s="107"/>
      <c r="G109" s="112"/>
      <c r="H109" s="107"/>
      <c r="I109" s="112"/>
      <c r="J109" s="107"/>
      <c r="K109" s="112"/>
      <c r="L109" s="107"/>
      <c r="M109" s="111"/>
      <c r="N109" s="108" t="s">
        <v>3065</v>
      </c>
      <c r="O109" s="112"/>
      <c r="P109" s="107"/>
      <c r="Q109" s="112"/>
      <c r="R109" s="107"/>
      <c r="S109" s="112"/>
      <c r="T109" s="107"/>
      <c r="U109" s="112"/>
      <c r="V109" s="107"/>
      <c r="W109" s="112"/>
      <c r="X109" s="107"/>
      <c r="Y109" s="112"/>
      <c r="Z109" s="107"/>
      <c r="AA109" s="112"/>
      <c r="AB109" s="107"/>
    </row>
    <row r="110" spans="1:28" s="103" customFormat="1" x14ac:dyDescent="0.45">
      <c r="A110" s="112"/>
      <c r="B110" s="107"/>
      <c r="C110" s="112"/>
      <c r="D110" s="107"/>
      <c r="E110" s="112"/>
      <c r="F110" s="107"/>
      <c r="G110" s="112"/>
      <c r="H110" s="107"/>
      <c r="I110" s="112"/>
      <c r="J110" s="107"/>
      <c r="K110" s="112"/>
      <c r="L110" s="107"/>
      <c r="M110" s="111"/>
      <c r="N110" s="108" t="s">
        <v>3068</v>
      </c>
      <c r="O110" s="112"/>
      <c r="P110" s="107"/>
      <c r="Q110" s="112"/>
      <c r="R110" s="107"/>
      <c r="S110" s="112"/>
      <c r="T110" s="107"/>
      <c r="U110" s="112"/>
      <c r="V110" s="107"/>
      <c r="W110" s="112"/>
      <c r="X110" s="107"/>
      <c r="Y110" s="112"/>
      <c r="Z110" s="107"/>
      <c r="AA110" s="112"/>
      <c r="AB110" s="107"/>
    </row>
    <row r="111" spans="1:28" s="103" customFormat="1" x14ac:dyDescent="0.45">
      <c r="A111" s="112"/>
      <c r="B111" s="107"/>
      <c r="C111" s="112"/>
      <c r="D111" s="107"/>
      <c r="E111" s="112"/>
      <c r="F111" s="107"/>
      <c r="G111" s="112"/>
      <c r="H111" s="107"/>
      <c r="I111" s="112"/>
      <c r="J111" s="107"/>
      <c r="K111" s="112"/>
      <c r="L111" s="107"/>
      <c r="M111" s="111"/>
      <c r="N111" s="108" t="s">
        <v>3070</v>
      </c>
      <c r="O111" s="112"/>
      <c r="P111" s="107"/>
      <c r="Q111" s="112"/>
      <c r="R111" s="107"/>
      <c r="S111" s="112"/>
      <c r="T111" s="107"/>
      <c r="U111" s="112"/>
      <c r="V111" s="107"/>
      <c r="W111" s="112"/>
      <c r="X111" s="107"/>
      <c r="Y111" s="112"/>
      <c r="Z111" s="107"/>
      <c r="AA111" s="112"/>
      <c r="AB111" s="107"/>
    </row>
    <row r="112" spans="1:28" s="103" customFormat="1" x14ac:dyDescent="0.45">
      <c r="A112" s="112"/>
      <c r="B112" s="107"/>
      <c r="C112" s="112"/>
      <c r="D112" s="107"/>
      <c r="E112" s="112"/>
      <c r="F112" s="107"/>
      <c r="G112" s="112"/>
      <c r="H112" s="107"/>
      <c r="I112" s="112"/>
      <c r="J112" s="107"/>
      <c r="K112" s="112"/>
      <c r="L112" s="107"/>
      <c r="M112" s="111"/>
      <c r="N112" s="108" t="s">
        <v>3072</v>
      </c>
      <c r="O112" s="112"/>
      <c r="P112" s="107"/>
      <c r="Q112" s="112"/>
      <c r="R112" s="107"/>
      <c r="S112" s="112"/>
      <c r="T112" s="107"/>
      <c r="U112" s="112"/>
      <c r="V112" s="107"/>
      <c r="W112" s="112"/>
      <c r="X112" s="107"/>
      <c r="Y112" s="112"/>
      <c r="Z112" s="107"/>
      <c r="AA112" s="112"/>
      <c r="AB112" s="107"/>
    </row>
    <row r="113" spans="1:28" s="103" customFormat="1" x14ac:dyDescent="0.45">
      <c r="A113" s="112"/>
      <c r="B113" s="107"/>
      <c r="C113" s="112"/>
      <c r="D113" s="107"/>
      <c r="E113" s="112"/>
      <c r="F113" s="107"/>
      <c r="G113" s="112"/>
      <c r="H113" s="107"/>
      <c r="I113" s="112"/>
      <c r="J113" s="107"/>
      <c r="K113" s="112"/>
      <c r="L113" s="107"/>
      <c r="M113" s="111" t="s">
        <v>3036</v>
      </c>
      <c r="N113" s="108" t="s">
        <v>3037</v>
      </c>
      <c r="O113" s="112"/>
      <c r="P113" s="107"/>
      <c r="Q113" s="112"/>
      <c r="R113" s="107"/>
      <c r="S113" s="112"/>
      <c r="T113" s="107"/>
      <c r="U113" s="112"/>
      <c r="V113" s="107"/>
      <c r="W113" s="112"/>
      <c r="X113" s="107"/>
      <c r="Y113" s="112"/>
      <c r="Z113" s="107"/>
      <c r="AA113" s="112"/>
      <c r="AB113" s="107"/>
    </row>
    <row r="114" spans="1:28" s="103" customFormat="1" x14ac:dyDescent="0.45">
      <c r="A114" s="112"/>
      <c r="B114" s="107"/>
      <c r="C114" s="112"/>
      <c r="D114" s="107"/>
      <c r="E114" s="112"/>
      <c r="F114" s="107"/>
      <c r="G114" s="112"/>
      <c r="H114" s="107"/>
      <c r="I114" s="112"/>
      <c r="J114" s="107"/>
      <c r="K114" s="112"/>
      <c r="L114" s="107"/>
      <c r="M114" s="111"/>
      <c r="N114" s="108" t="s">
        <v>3039</v>
      </c>
      <c r="O114" s="112"/>
      <c r="P114" s="107"/>
      <c r="Q114" s="112"/>
      <c r="R114" s="107"/>
      <c r="S114" s="112"/>
      <c r="T114" s="107"/>
      <c r="U114" s="112"/>
      <c r="V114" s="107"/>
      <c r="W114" s="112"/>
      <c r="X114" s="107"/>
      <c r="Y114" s="112"/>
      <c r="Z114" s="107"/>
      <c r="AA114" s="112"/>
      <c r="AB114" s="107"/>
    </row>
    <row r="115" spans="1:28" s="103" customFormat="1" x14ac:dyDescent="0.45">
      <c r="A115" s="112"/>
      <c r="B115" s="107"/>
      <c r="C115" s="112"/>
      <c r="D115" s="107"/>
      <c r="E115" s="112"/>
      <c r="F115" s="107"/>
      <c r="G115" s="112"/>
      <c r="H115" s="107"/>
      <c r="I115" s="112"/>
      <c r="J115" s="107"/>
      <c r="K115" s="112"/>
      <c r="L115" s="107"/>
      <c r="M115" s="111"/>
      <c r="N115" s="108" t="s">
        <v>3041</v>
      </c>
      <c r="O115" s="112"/>
      <c r="P115" s="107"/>
      <c r="Q115" s="112"/>
      <c r="R115" s="107"/>
      <c r="S115" s="112"/>
      <c r="T115" s="107"/>
      <c r="U115" s="112"/>
      <c r="V115" s="107"/>
      <c r="W115" s="112"/>
      <c r="X115" s="107"/>
      <c r="Y115" s="112"/>
      <c r="Z115" s="107"/>
      <c r="AA115" s="112"/>
      <c r="AB115" s="107"/>
    </row>
    <row r="116" spans="1:28" s="103" customFormat="1" x14ac:dyDescent="0.45">
      <c r="A116" s="112"/>
      <c r="B116" s="107"/>
      <c r="C116" s="112"/>
      <c r="D116" s="107"/>
      <c r="E116" s="112"/>
      <c r="F116" s="107"/>
      <c r="G116" s="112"/>
      <c r="H116" s="107"/>
      <c r="I116" s="112"/>
      <c r="J116" s="107"/>
      <c r="K116" s="112"/>
      <c r="L116" s="107"/>
      <c r="M116" s="111"/>
      <c r="N116" s="108" t="s">
        <v>3043</v>
      </c>
      <c r="O116" s="112"/>
      <c r="P116" s="107"/>
      <c r="Q116" s="112"/>
      <c r="R116" s="107"/>
      <c r="S116" s="112"/>
      <c r="T116" s="107"/>
      <c r="U116" s="112"/>
      <c r="V116" s="107"/>
      <c r="W116" s="112"/>
      <c r="X116" s="107"/>
      <c r="Y116" s="112"/>
      <c r="Z116" s="107"/>
      <c r="AA116" s="112"/>
      <c r="AB116" s="107"/>
    </row>
    <row r="117" spans="1:28" s="103" customFormat="1" x14ac:dyDescent="0.45">
      <c r="A117" s="112"/>
      <c r="B117" s="107"/>
      <c r="C117" s="112"/>
      <c r="D117" s="107"/>
      <c r="E117" s="112"/>
      <c r="F117" s="107"/>
      <c r="G117" s="112"/>
      <c r="H117" s="107"/>
      <c r="I117" s="112"/>
      <c r="J117" s="107"/>
      <c r="K117" s="112"/>
      <c r="L117" s="107"/>
      <c r="M117" s="111"/>
      <c r="N117" s="108" t="s">
        <v>3045</v>
      </c>
      <c r="O117" s="112"/>
      <c r="P117" s="107"/>
      <c r="Q117" s="112"/>
      <c r="R117" s="107"/>
      <c r="S117" s="112"/>
      <c r="T117" s="107"/>
      <c r="U117" s="112"/>
      <c r="V117" s="107"/>
      <c r="W117" s="112"/>
      <c r="X117" s="107"/>
      <c r="Y117" s="112"/>
      <c r="Z117" s="107"/>
      <c r="AA117" s="112"/>
      <c r="AB117" s="107"/>
    </row>
    <row r="118" spans="1:28" s="103" customFormat="1" x14ac:dyDescent="0.45">
      <c r="A118" s="112"/>
      <c r="B118" s="107"/>
      <c r="C118" s="112"/>
      <c r="D118" s="107"/>
      <c r="E118" s="112"/>
      <c r="F118" s="107"/>
      <c r="G118" s="112"/>
      <c r="H118" s="107"/>
      <c r="I118" s="112"/>
      <c r="J118" s="107"/>
      <c r="K118" s="112"/>
      <c r="L118" s="107"/>
      <c r="M118" s="111"/>
      <c r="N118" s="107" t="s">
        <v>3047</v>
      </c>
      <c r="O118" s="112"/>
      <c r="P118" s="107"/>
      <c r="Q118" s="112"/>
      <c r="R118" s="107"/>
      <c r="S118" s="112"/>
      <c r="T118" s="107"/>
      <c r="U118" s="112"/>
      <c r="V118" s="107"/>
      <c r="W118" s="112"/>
      <c r="X118" s="107"/>
      <c r="Y118" s="112"/>
      <c r="Z118" s="107"/>
      <c r="AA118" s="112"/>
      <c r="AB118" s="107"/>
    </row>
    <row r="119" spans="1:28" s="103" customFormat="1" x14ac:dyDescent="0.45">
      <c r="A119" s="112"/>
      <c r="B119" s="107"/>
      <c r="C119" s="112"/>
      <c r="D119" s="107"/>
      <c r="E119" s="112"/>
      <c r="F119" s="107"/>
      <c r="G119" s="112"/>
      <c r="H119" s="107"/>
      <c r="I119" s="112"/>
      <c r="J119" s="107"/>
      <c r="K119" s="112"/>
      <c r="L119" s="107"/>
      <c r="M119" s="111"/>
      <c r="N119" s="107" t="s">
        <v>3049</v>
      </c>
      <c r="O119" s="112"/>
      <c r="P119" s="107"/>
      <c r="Q119" s="112"/>
      <c r="R119" s="107"/>
      <c r="S119" s="112"/>
      <c r="T119" s="107"/>
      <c r="U119" s="112"/>
      <c r="V119" s="107"/>
      <c r="W119" s="112"/>
      <c r="X119" s="107"/>
      <c r="Y119" s="112"/>
      <c r="Z119" s="107"/>
      <c r="AA119" s="112"/>
      <c r="AB119" s="107"/>
    </row>
    <row r="120" spans="1:28" s="103" customFormat="1" x14ac:dyDescent="0.45">
      <c r="A120" s="112"/>
      <c r="B120" s="107"/>
      <c r="C120" s="112"/>
      <c r="D120" s="107"/>
      <c r="E120" s="112"/>
      <c r="F120" s="107"/>
      <c r="G120" s="112"/>
      <c r="H120" s="107"/>
      <c r="I120" s="112"/>
      <c r="J120" s="107"/>
      <c r="K120" s="112"/>
      <c r="L120" s="107"/>
      <c r="M120" s="111"/>
      <c r="N120" s="107" t="s">
        <v>3051</v>
      </c>
      <c r="O120" s="112"/>
      <c r="P120" s="107"/>
      <c r="Q120" s="112"/>
      <c r="R120" s="107"/>
      <c r="S120" s="112"/>
      <c r="T120" s="107"/>
      <c r="U120" s="112"/>
      <c r="V120" s="107"/>
      <c r="W120" s="112"/>
      <c r="X120" s="107"/>
      <c r="Y120" s="112"/>
      <c r="Z120" s="107"/>
      <c r="AA120" s="112"/>
      <c r="AB120" s="107"/>
    </row>
    <row r="121" spans="1:28" s="103" customFormat="1" x14ac:dyDescent="0.45">
      <c r="A121" s="112"/>
      <c r="B121" s="107"/>
      <c r="C121" s="112"/>
      <c r="D121" s="107"/>
      <c r="E121" s="112"/>
      <c r="F121" s="107"/>
      <c r="G121" s="112"/>
      <c r="H121" s="107"/>
      <c r="I121" s="112"/>
      <c r="J121" s="107"/>
      <c r="K121" s="112"/>
      <c r="L121" s="107"/>
      <c r="M121" s="111"/>
      <c r="N121" s="108" t="s">
        <v>3054</v>
      </c>
      <c r="O121" s="112"/>
      <c r="P121" s="107"/>
      <c r="Q121" s="112"/>
      <c r="R121" s="107"/>
      <c r="S121" s="112"/>
      <c r="T121" s="107"/>
      <c r="U121" s="112"/>
      <c r="V121" s="107"/>
      <c r="W121" s="112"/>
      <c r="X121" s="107"/>
      <c r="Y121" s="112"/>
      <c r="Z121" s="107"/>
      <c r="AA121" s="112"/>
      <c r="AB121" s="107"/>
    </row>
    <row r="122" spans="1:28" s="103" customFormat="1" x14ac:dyDescent="0.45">
      <c r="A122" s="112"/>
      <c r="B122" s="107"/>
      <c r="C122" s="112"/>
      <c r="D122" s="107"/>
      <c r="E122" s="112"/>
      <c r="F122" s="107"/>
      <c r="G122" s="112"/>
      <c r="H122" s="107"/>
      <c r="I122" s="112"/>
      <c r="J122" s="107"/>
      <c r="K122" s="112"/>
      <c r="L122" s="107"/>
      <c r="M122" s="111"/>
      <c r="N122" s="108" t="s">
        <v>3056</v>
      </c>
      <c r="O122" s="112"/>
      <c r="P122" s="107"/>
      <c r="Q122" s="112"/>
      <c r="R122" s="107"/>
      <c r="S122" s="112"/>
      <c r="T122" s="107"/>
      <c r="U122" s="112"/>
      <c r="V122" s="107"/>
      <c r="W122" s="112"/>
      <c r="X122" s="107"/>
      <c r="Y122" s="112"/>
      <c r="Z122" s="107"/>
      <c r="AA122" s="112"/>
      <c r="AB122" s="107"/>
    </row>
    <row r="123" spans="1:28" s="103" customFormat="1" x14ac:dyDescent="0.45">
      <c r="A123" s="112"/>
      <c r="B123" s="107"/>
      <c r="C123" s="112"/>
      <c r="D123" s="107"/>
      <c r="E123" s="112"/>
      <c r="F123" s="107"/>
      <c r="G123" s="112"/>
      <c r="H123" s="107"/>
      <c r="I123" s="112"/>
      <c r="J123" s="107"/>
      <c r="K123" s="112"/>
      <c r="L123" s="107"/>
      <c r="M123" s="111"/>
      <c r="N123" s="108" t="s">
        <v>3058</v>
      </c>
      <c r="O123" s="112"/>
      <c r="P123" s="107"/>
      <c r="Q123" s="112"/>
      <c r="R123" s="107"/>
      <c r="S123" s="112"/>
      <c r="T123" s="107"/>
      <c r="U123" s="112"/>
      <c r="V123" s="107"/>
      <c r="W123" s="112"/>
      <c r="X123" s="107"/>
      <c r="Y123" s="112"/>
      <c r="Z123" s="107"/>
      <c r="AA123" s="112"/>
      <c r="AB123" s="107"/>
    </row>
    <row r="124" spans="1:28" s="103" customFormat="1" x14ac:dyDescent="0.45">
      <c r="A124" s="112"/>
      <c r="B124" s="107"/>
      <c r="C124" s="112"/>
      <c r="D124" s="107"/>
      <c r="E124" s="112"/>
      <c r="F124" s="107"/>
      <c r="G124" s="112"/>
      <c r="H124" s="107"/>
      <c r="I124" s="112"/>
      <c r="J124" s="107"/>
      <c r="K124" s="112"/>
      <c r="L124" s="107"/>
      <c r="M124" s="111"/>
      <c r="N124" s="108" t="s">
        <v>3060</v>
      </c>
      <c r="O124" s="112"/>
      <c r="P124" s="107"/>
      <c r="Q124" s="112"/>
      <c r="R124" s="107"/>
      <c r="S124" s="112"/>
      <c r="T124" s="107"/>
      <c r="U124" s="112"/>
      <c r="V124" s="107"/>
      <c r="W124" s="112"/>
      <c r="X124" s="107"/>
      <c r="Y124" s="112"/>
      <c r="Z124" s="107"/>
      <c r="AA124" s="112"/>
      <c r="AB124" s="107"/>
    </row>
    <row r="125" spans="1:28" s="103" customFormat="1" x14ac:dyDescent="0.45">
      <c r="A125" s="112"/>
      <c r="B125" s="107"/>
      <c r="C125" s="112"/>
      <c r="D125" s="107"/>
      <c r="E125" s="112"/>
      <c r="F125" s="107"/>
      <c r="G125" s="112"/>
      <c r="H125" s="107"/>
      <c r="I125" s="112"/>
      <c r="J125" s="107"/>
      <c r="K125" s="112"/>
      <c r="L125" s="107"/>
      <c r="M125" s="111" t="s">
        <v>3099</v>
      </c>
      <c r="N125" s="108"/>
      <c r="O125" s="112"/>
      <c r="P125" s="107"/>
      <c r="Q125" s="112"/>
      <c r="R125" s="107"/>
      <c r="S125" s="112"/>
      <c r="T125" s="107"/>
      <c r="U125" s="112"/>
      <c r="V125" s="107"/>
      <c r="W125" s="112"/>
      <c r="X125" s="107"/>
      <c r="Y125" s="112"/>
      <c r="Z125" s="107"/>
      <c r="AA125" s="112"/>
      <c r="AB125" s="107"/>
    </row>
    <row r="126" spans="1:28" s="103" customFormat="1" x14ac:dyDescent="0.45">
      <c r="A126" s="112"/>
      <c r="B126" s="107"/>
      <c r="C126" s="112"/>
      <c r="D126" s="107"/>
      <c r="E126" s="112"/>
      <c r="F126" s="107"/>
      <c r="G126" s="112"/>
      <c r="H126" s="107"/>
      <c r="I126" s="112"/>
      <c r="J126" s="107"/>
      <c r="K126" s="112"/>
      <c r="L126" s="107"/>
      <c r="M126" s="111" t="s">
        <v>3100</v>
      </c>
      <c r="N126" s="108"/>
      <c r="O126" s="112"/>
      <c r="P126" s="107"/>
      <c r="Q126" s="112"/>
      <c r="R126" s="107"/>
      <c r="S126" s="112"/>
      <c r="T126" s="107"/>
      <c r="U126" s="112"/>
      <c r="V126" s="107"/>
      <c r="W126" s="112"/>
      <c r="X126" s="107"/>
      <c r="Y126" s="112"/>
      <c r="Z126" s="107"/>
      <c r="AA126" s="112"/>
      <c r="AB126" s="107"/>
    </row>
    <row r="127" spans="1:28" s="103" customFormat="1" x14ac:dyDescent="0.45">
      <c r="A127" s="112"/>
      <c r="B127" s="107"/>
      <c r="C127" s="112"/>
      <c r="D127" s="107"/>
      <c r="E127" s="112"/>
      <c r="F127" s="107"/>
      <c r="G127" s="112"/>
      <c r="H127" s="107"/>
      <c r="I127" s="112"/>
      <c r="J127" s="107"/>
      <c r="K127" s="112"/>
      <c r="L127" s="107"/>
      <c r="M127" s="111" t="s">
        <v>3101</v>
      </c>
      <c r="N127" s="108"/>
      <c r="O127" s="112"/>
      <c r="P127" s="107"/>
      <c r="Q127" s="112"/>
      <c r="R127" s="107"/>
      <c r="S127" s="112"/>
      <c r="T127" s="107"/>
      <c r="U127" s="112"/>
      <c r="V127" s="107"/>
      <c r="W127" s="112"/>
      <c r="X127" s="107"/>
      <c r="Y127" s="112"/>
      <c r="Z127" s="107"/>
      <c r="AA127" s="112"/>
      <c r="AB127" s="107"/>
    </row>
    <row r="128" spans="1:28" s="103" customFormat="1" x14ac:dyDescent="0.45">
      <c r="A128" s="112"/>
      <c r="B128" s="107"/>
      <c r="C128" s="112"/>
      <c r="D128" s="107"/>
      <c r="E128" s="112"/>
      <c r="F128" s="107"/>
      <c r="G128" s="112"/>
      <c r="H128" s="107"/>
      <c r="I128" s="112"/>
      <c r="J128" s="107"/>
      <c r="K128" s="112"/>
      <c r="L128" s="107"/>
      <c r="M128" s="111" t="s">
        <v>3102</v>
      </c>
      <c r="N128" s="108" t="s">
        <v>3103</v>
      </c>
      <c r="O128" s="112"/>
      <c r="P128" s="107"/>
      <c r="Q128" s="112"/>
      <c r="R128" s="107"/>
      <c r="S128" s="112"/>
      <c r="T128" s="107"/>
      <c r="U128" s="112"/>
      <c r="V128" s="107"/>
      <c r="W128" s="112"/>
      <c r="X128" s="107"/>
      <c r="Y128" s="112"/>
      <c r="Z128" s="107"/>
      <c r="AA128" s="112"/>
      <c r="AB128" s="107"/>
    </row>
    <row r="129" spans="1:28" s="103" customFormat="1" x14ac:dyDescent="0.45">
      <c r="A129" s="112"/>
      <c r="B129" s="107"/>
      <c r="C129" s="112"/>
      <c r="D129" s="107"/>
      <c r="E129" s="112"/>
      <c r="F129" s="107"/>
      <c r="G129" s="112"/>
      <c r="H129" s="107"/>
      <c r="I129" s="112"/>
      <c r="J129" s="107"/>
      <c r="K129" s="112"/>
      <c r="L129" s="107"/>
      <c r="M129" s="111"/>
      <c r="N129" s="108" t="s">
        <v>3104</v>
      </c>
      <c r="O129" s="112"/>
      <c r="P129" s="107"/>
      <c r="Q129" s="112"/>
      <c r="R129" s="107"/>
      <c r="S129" s="112"/>
      <c r="T129" s="107"/>
      <c r="U129" s="112"/>
      <c r="V129" s="107"/>
      <c r="W129" s="112"/>
      <c r="X129" s="107"/>
      <c r="Y129" s="112"/>
      <c r="Z129" s="107"/>
      <c r="AA129" s="112"/>
      <c r="AB129" s="107"/>
    </row>
    <row r="130" spans="1:28" s="103" customFormat="1" x14ac:dyDescent="0.45">
      <c r="A130" s="112"/>
      <c r="B130" s="107"/>
      <c r="C130" s="112"/>
      <c r="D130" s="107"/>
      <c r="E130" s="112"/>
      <c r="F130" s="107"/>
      <c r="G130" s="112"/>
      <c r="H130" s="107"/>
      <c r="I130" s="112"/>
      <c r="J130" s="107"/>
      <c r="K130" s="112"/>
      <c r="L130" s="107"/>
      <c r="M130" s="111"/>
      <c r="N130" s="108" t="s">
        <v>3105</v>
      </c>
      <c r="O130" s="112"/>
      <c r="P130" s="107"/>
      <c r="Q130" s="112"/>
      <c r="R130" s="107"/>
      <c r="S130" s="112"/>
      <c r="T130" s="107"/>
      <c r="U130" s="112"/>
      <c r="V130" s="107"/>
      <c r="W130" s="112"/>
      <c r="X130" s="107"/>
      <c r="Y130" s="112"/>
      <c r="Z130" s="107"/>
      <c r="AA130" s="112"/>
      <c r="AB130" s="107"/>
    </row>
    <row r="131" spans="1:28" s="103" customFormat="1" x14ac:dyDescent="0.45">
      <c r="A131" s="112"/>
      <c r="B131" s="107"/>
      <c r="C131" s="112"/>
      <c r="D131" s="107"/>
      <c r="E131" s="112"/>
      <c r="F131" s="107"/>
      <c r="G131" s="112"/>
      <c r="H131" s="107"/>
      <c r="I131" s="112"/>
      <c r="J131" s="107"/>
      <c r="K131" s="112"/>
      <c r="L131" s="107"/>
      <c r="M131" s="111"/>
      <c r="N131" s="108" t="s">
        <v>3106</v>
      </c>
      <c r="O131" s="112"/>
      <c r="P131" s="107"/>
      <c r="Q131" s="112"/>
      <c r="R131" s="107"/>
      <c r="S131" s="112"/>
      <c r="T131" s="107"/>
      <c r="U131" s="112"/>
      <c r="V131" s="107"/>
      <c r="W131" s="112"/>
      <c r="X131" s="107"/>
      <c r="Y131" s="112"/>
      <c r="Z131" s="107"/>
      <c r="AA131" s="112"/>
      <c r="AB131" s="107"/>
    </row>
    <row r="132" spans="1:28" s="103" customFormat="1" x14ac:dyDescent="0.45">
      <c r="A132" s="112"/>
      <c r="B132" s="107"/>
      <c r="C132" s="112"/>
      <c r="D132" s="107"/>
      <c r="E132" s="112"/>
      <c r="F132" s="107"/>
      <c r="G132" s="112"/>
      <c r="H132" s="107"/>
      <c r="I132" s="112"/>
      <c r="J132" s="107"/>
      <c r="K132" s="112"/>
      <c r="L132" s="107"/>
      <c r="M132" s="111"/>
      <c r="N132" s="108" t="s">
        <v>3107</v>
      </c>
      <c r="O132" s="112"/>
      <c r="P132" s="107"/>
      <c r="Q132" s="112"/>
      <c r="R132" s="107"/>
      <c r="S132" s="112"/>
      <c r="T132" s="107"/>
      <c r="U132" s="112"/>
      <c r="V132" s="107"/>
      <c r="W132" s="112"/>
      <c r="X132" s="107"/>
      <c r="Y132" s="112"/>
      <c r="Z132" s="107"/>
      <c r="AA132" s="112"/>
      <c r="AB132" s="107"/>
    </row>
    <row r="133" spans="1:28" s="103" customFormat="1" x14ac:dyDescent="0.45">
      <c r="A133" s="112"/>
      <c r="B133" s="107"/>
      <c r="C133" s="112"/>
      <c r="D133" s="107"/>
      <c r="E133" s="112"/>
      <c r="F133" s="107"/>
      <c r="G133" s="112"/>
      <c r="H133" s="107"/>
      <c r="I133" s="112"/>
      <c r="J133" s="107"/>
      <c r="K133" s="112"/>
      <c r="L133" s="107"/>
      <c r="M133" s="111"/>
      <c r="N133" s="108" t="s">
        <v>3108</v>
      </c>
      <c r="O133" s="112"/>
      <c r="P133" s="107"/>
      <c r="Q133" s="112"/>
      <c r="R133" s="107"/>
      <c r="S133" s="112"/>
      <c r="T133" s="107"/>
      <c r="U133" s="112"/>
      <c r="V133" s="107"/>
      <c r="W133" s="112"/>
      <c r="X133" s="107"/>
      <c r="Y133" s="112"/>
      <c r="Z133" s="107"/>
      <c r="AA133" s="112"/>
      <c r="AB133" s="107"/>
    </row>
    <row r="134" spans="1:28" s="103" customFormat="1" x14ac:dyDescent="0.45">
      <c r="A134" s="112"/>
      <c r="B134" s="107"/>
      <c r="C134" s="112"/>
      <c r="D134" s="107"/>
      <c r="E134" s="112"/>
      <c r="F134" s="107"/>
      <c r="G134" s="112"/>
      <c r="H134" s="107"/>
      <c r="I134" s="112"/>
      <c r="J134" s="107"/>
      <c r="K134" s="112"/>
      <c r="L134" s="107"/>
      <c r="M134" s="111" t="s">
        <v>3109</v>
      </c>
      <c r="N134" s="108" t="s">
        <v>3110</v>
      </c>
      <c r="O134" s="112"/>
      <c r="P134" s="107"/>
      <c r="Q134" s="112"/>
      <c r="R134" s="107"/>
      <c r="S134" s="112"/>
      <c r="T134" s="107"/>
      <c r="U134" s="112"/>
      <c r="V134" s="107"/>
      <c r="W134" s="112"/>
      <c r="X134" s="107"/>
      <c r="Y134" s="112"/>
      <c r="Z134" s="107"/>
      <c r="AA134" s="112"/>
      <c r="AB134" s="107"/>
    </row>
    <row r="135" spans="1:28" s="103" customFormat="1" x14ac:dyDescent="0.45">
      <c r="A135" s="112"/>
      <c r="B135" s="107"/>
      <c r="C135" s="112"/>
      <c r="D135" s="107"/>
      <c r="E135" s="112"/>
      <c r="F135" s="107"/>
      <c r="G135" s="112"/>
      <c r="H135" s="107"/>
      <c r="I135" s="112"/>
      <c r="J135" s="107"/>
      <c r="K135" s="112"/>
      <c r="L135" s="107"/>
      <c r="M135" s="111"/>
      <c r="N135" s="108" t="s">
        <v>3111</v>
      </c>
      <c r="O135" s="112"/>
      <c r="P135" s="107"/>
      <c r="Q135" s="112"/>
      <c r="R135" s="107"/>
      <c r="S135" s="112"/>
      <c r="T135" s="107"/>
      <c r="U135" s="112"/>
      <c r="V135" s="107"/>
      <c r="W135" s="112"/>
      <c r="X135" s="107"/>
      <c r="Y135" s="112"/>
      <c r="Z135" s="107"/>
      <c r="AA135" s="112"/>
      <c r="AB135" s="107"/>
    </row>
    <row r="136" spans="1:28" s="103" customFormat="1" x14ac:dyDescent="0.45">
      <c r="A136" s="112"/>
      <c r="B136" s="107"/>
      <c r="C136" s="112"/>
      <c r="D136" s="107"/>
      <c r="E136" s="112"/>
      <c r="F136" s="107"/>
      <c r="G136" s="112"/>
      <c r="H136" s="107"/>
      <c r="I136" s="112"/>
      <c r="J136" s="107"/>
      <c r="K136" s="112"/>
      <c r="L136" s="107"/>
      <c r="M136" s="111"/>
      <c r="N136" s="108" t="s">
        <v>3112</v>
      </c>
      <c r="O136" s="112"/>
      <c r="P136" s="107"/>
      <c r="Q136" s="112"/>
      <c r="R136" s="107"/>
      <c r="S136" s="112"/>
      <c r="T136" s="107"/>
      <c r="U136" s="112"/>
      <c r="V136" s="107"/>
      <c r="W136" s="112"/>
      <c r="X136" s="107"/>
      <c r="Y136" s="112"/>
      <c r="Z136" s="107"/>
      <c r="AA136" s="112"/>
      <c r="AB136" s="107"/>
    </row>
    <row r="137" spans="1:28" s="103" customFormat="1" x14ac:dyDescent="0.45">
      <c r="A137" s="112"/>
      <c r="B137" s="107"/>
      <c r="C137" s="112"/>
      <c r="D137" s="107"/>
      <c r="E137" s="112"/>
      <c r="F137" s="107"/>
      <c r="G137" s="112"/>
      <c r="H137" s="107"/>
      <c r="I137" s="112"/>
      <c r="J137" s="107"/>
      <c r="K137" s="112"/>
      <c r="L137" s="107"/>
      <c r="M137" s="111"/>
      <c r="N137" s="108" t="s">
        <v>3113</v>
      </c>
      <c r="O137" s="112"/>
      <c r="P137" s="107"/>
      <c r="Q137" s="112"/>
      <c r="R137" s="107"/>
      <c r="S137" s="112"/>
      <c r="T137" s="107"/>
      <c r="U137" s="112"/>
      <c r="V137" s="107"/>
      <c r="W137" s="112"/>
      <c r="X137" s="107"/>
      <c r="Y137" s="112"/>
      <c r="Z137" s="107"/>
      <c r="AA137" s="112"/>
      <c r="AB137" s="107"/>
    </row>
    <row r="138" spans="1:28" s="103" customFormat="1" x14ac:dyDescent="0.45">
      <c r="A138" s="112"/>
      <c r="B138" s="107"/>
      <c r="C138" s="112"/>
      <c r="D138" s="107"/>
      <c r="E138" s="112"/>
      <c r="F138" s="107"/>
      <c r="G138" s="112"/>
      <c r="H138" s="107"/>
      <c r="I138" s="112"/>
      <c r="J138" s="107"/>
      <c r="K138" s="112"/>
      <c r="L138" s="107"/>
      <c r="M138" s="111"/>
      <c r="N138" s="108" t="s">
        <v>3114</v>
      </c>
      <c r="O138" s="112"/>
      <c r="P138" s="107"/>
      <c r="Q138" s="112"/>
      <c r="R138" s="107"/>
      <c r="S138" s="112"/>
      <c r="T138" s="107"/>
      <c r="U138" s="112"/>
      <c r="V138" s="107"/>
      <c r="W138" s="112"/>
      <c r="X138" s="107"/>
      <c r="Y138" s="112"/>
      <c r="Z138" s="107"/>
      <c r="AA138" s="112"/>
      <c r="AB138" s="107"/>
    </row>
    <row r="139" spans="1:28" s="103" customFormat="1" x14ac:dyDescent="0.45">
      <c r="A139" s="112"/>
      <c r="B139" s="107"/>
      <c r="C139" s="112"/>
      <c r="D139" s="107"/>
      <c r="E139" s="112"/>
      <c r="F139" s="107"/>
      <c r="G139" s="112"/>
      <c r="H139" s="107"/>
      <c r="I139" s="112"/>
      <c r="J139" s="107"/>
      <c r="K139" s="112"/>
      <c r="L139" s="107"/>
      <c r="M139" s="111"/>
      <c r="N139" s="108" t="s">
        <v>3115</v>
      </c>
      <c r="O139" s="112"/>
      <c r="P139" s="107"/>
      <c r="Q139" s="112"/>
      <c r="R139" s="107"/>
      <c r="S139" s="112"/>
      <c r="T139" s="107"/>
      <c r="U139" s="112"/>
      <c r="V139" s="107"/>
      <c r="W139" s="112"/>
      <c r="X139" s="107"/>
      <c r="Y139" s="112"/>
      <c r="Z139" s="107"/>
      <c r="AA139" s="112"/>
      <c r="AB139" s="107"/>
    </row>
    <row r="140" spans="1:28" s="103" customFormat="1" x14ac:dyDescent="0.45">
      <c r="A140" s="112"/>
      <c r="B140" s="107"/>
      <c r="C140" s="112"/>
      <c r="D140" s="107"/>
      <c r="E140" s="112"/>
      <c r="F140" s="107"/>
      <c r="G140" s="112"/>
      <c r="H140" s="107"/>
      <c r="I140" s="112"/>
      <c r="J140" s="107"/>
      <c r="K140" s="112"/>
      <c r="L140" s="107"/>
      <c r="M140" s="111"/>
      <c r="N140" s="108" t="s">
        <v>3116</v>
      </c>
      <c r="O140" s="112"/>
      <c r="P140" s="107"/>
      <c r="Q140" s="112"/>
      <c r="R140" s="107"/>
      <c r="S140" s="112"/>
      <c r="T140" s="107"/>
      <c r="U140" s="112"/>
      <c r="V140" s="107"/>
      <c r="W140" s="112"/>
      <c r="X140" s="107"/>
      <c r="Y140" s="112"/>
      <c r="Z140" s="107"/>
      <c r="AA140" s="112"/>
      <c r="AB140" s="107"/>
    </row>
    <row r="141" spans="1:28" s="103" customFormat="1" x14ac:dyDescent="0.45">
      <c r="A141" s="112"/>
      <c r="B141" s="107"/>
      <c r="C141" s="112"/>
      <c r="D141" s="107"/>
      <c r="E141" s="112"/>
      <c r="F141" s="107"/>
      <c r="G141" s="112"/>
      <c r="H141" s="107"/>
      <c r="I141" s="112"/>
      <c r="J141" s="107"/>
      <c r="K141" s="112"/>
      <c r="L141" s="107"/>
      <c r="M141" s="111"/>
      <c r="N141" s="107" t="s">
        <v>3117</v>
      </c>
      <c r="O141" s="112"/>
      <c r="P141" s="107"/>
      <c r="Q141" s="112"/>
      <c r="R141" s="107"/>
      <c r="S141" s="112"/>
      <c r="T141" s="107"/>
      <c r="U141" s="112"/>
      <c r="V141" s="107"/>
      <c r="W141" s="112"/>
      <c r="X141" s="107"/>
      <c r="Y141" s="112"/>
      <c r="Z141" s="107"/>
      <c r="AA141" s="112"/>
      <c r="AB141" s="107"/>
    </row>
    <row r="142" spans="1:28" s="103" customFormat="1" x14ac:dyDescent="0.45">
      <c r="A142" s="112"/>
      <c r="B142" s="107"/>
      <c r="C142" s="112"/>
      <c r="D142" s="107"/>
      <c r="E142" s="112"/>
      <c r="F142" s="107"/>
      <c r="G142" s="112"/>
      <c r="H142" s="107"/>
      <c r="I142" s="112"/>
      <c r="J142" s="107"/>
      <c r="K142" s="112"/>
      <c r="L142" s="107"/>
      <c r="M142" s="111"/>
      <c r="N142" s="108" t="s">
        <v>3118</v>
      </c>
      <c r="O142" s="112"/>
      <c r="P142" s="107"/>
      <c r="Q142" s="112"/>
      <c r="R142" s="107"/>
      <c r="S142" s="112"/>
      <c r="T142" s="107"/>
      <c r="U142" s="112"/>
      <c r="V142" s="107"/>
      <c r="W142" s="112"/>
      <c r="X142" s="107"/>
      <c r="Y142" s="112"/>
      <c r="Z142" s="107"/>
      <c r="AA142" s="112"/>
      <c r="AB142" s="107"/>
    </row>
    <row r="143" spans="1:28" s="103" customFormat="1" x14ac:dyDescent="0.45">
      <c r="A143" s="112"/>
      <c r="B143" s="107"/>
      <c r="C143" s="112"/>
      <c r="D143" s="107"/>
      <c r="E143" s="112"/>
      <c r="F143" s="107"/>
      <c r="G143" s="112"/>
      <c r="H143" s="107"/>
      <c r="I143" s="112"/>
      <c r="J143" s="107"/>
      <c r="K143" s="112"/>
      <c r="L143" s="107"/>
      <c r="M143" s="111"/>
      <c r="N143" s="108" t="s">
        <v>3119</v>
      </c>
      <c r="O143" s="112"/>
      <c r="P143" s="107"/>
      <c r="Q143" s="112"/>
      <c r="R143" s="107"/>
      <c r="S143" s="112"/>
      <c r="T143" s="107"/>
      <c r="U143" s="112"/>
      <c r="V143" s="107"/>
      <c r="W143" s="112"/>
      <c r="X143" s="107"/>
      <c r="Y143" s="112"/>
      <c r="Z143" s="107"/>
      <c r="AA143" s="112"/>
      <c r="AB143" s="107"/>
    </row>
    <row r="144" spans="1:28" s="103" customFormat="1" x14ac:dyDescent="0.45">
      <c r="A144" s="112"/>
      <c r="B144" s="107"/>
      <c r="C144" s="112"/>
      <c r="D144" s="107"/>
      <c r="E144" s="112"/>
      <c r="F144" s="107"/>
      <c r="G144" s="112"/>
      <c r="H144" s="107"/>
      <c r="I144" s="112"/>
      <c r="J144" s="107"/>
      <c r="K144" s="112"/>
      <c r="L144" s="107"/>
      <c r="M144" s="111"/>
      <c r="N144" s="108" t="s">
        <v>3120</v>
      </c>
      <c r="O144" s="112"/>
      <c r="P144" s="107"/>
      <c r="Q144" s="112"/>
      <c r="R144" s="107"/>
      <c r="S144" s="112"/>
      <c r="T144" s="107"/>
      <c r="U144" s="112"/>
      <c r="V144" s="107"/>
      <c r="W144" s="112"/>
      <c r="X144" s="107"/>
      <c r="Y144" s="112"/>
      <c r="Z144" s="107"/>
      <c r="AA144" s="112"/>
      <c r="AB144" s="107"/>
    </row>
    <row r="145" spans="1:28" s="103" customFormat="1" x14ac:dyDescent="0.45">
      <c r="A145" s="112"/>
      <c r="B145" s="107"/>
      <c r="C145" s="112"/>
      <c r="D145" s="107"/>
      <c r="E145" s="112"/>
      <c r="F145" s="107"/>
      <c r="G145" s="112"/>
      <c r="H145" s="107"/>
      <c r="I145" s="112"/>
      <c r="J145" s="107"/>
      <c r="K145" s="112"/>
      <c r="L145" s="107"/>
      <c r="M145" s="111"/>
      <c r="N145" s="107" t="s">
        <v>3121</v>
      </c>
      <c r="O145" s="112"/>
      <c r="P145" s="107"/>
      <c r="Q145" s="112"/>
      <c r="R145" s="107"/>
      <c r="S145" s="112"/>
      <c r="T145" s="107"/>
      <c r="U145" s="112"/>
      <c r="V145" s="107"/>
      <c r="W145" s="112"/>
      <c r="X145" s="107"/>
      <c r="Y145" s="112"/>
      <c r="Z145" s="107"/>
      <c r="AA145" s="112"/>
      <c r="AB145" s="107"/>
    </row>
    <row r="146" spans="1:28" s="103" customFormat="1" x14ac:dyDescent="0.45">
      <c r="A146" s="112"/>
      <c r="B146" s="107"/>
      <c r="C146" s="112"/>
      <c r="D146" s="107"/>
      <c r="E146" s="112"/>
      <c r="F146" s="107"/>
      <c r="G146" s="112"/>
      <c r="H146" s="107"/>
      <c r="I146" s="112"/>
      <c r="J146" s="107"/>
      <c r="K146" s="112"/>
      <c r="L146" s="107"/>
      <c r="M146" s="111"/>
      <c r="N146" s="108" t="s">
        <v>3122</v>
      </c>
      <c r="O146" s="112"/>
      <c r="P146" s="107"/>
      <c r="Q146" s="112"/>
      <c r="R146" s="107"/>
      <c r="S146" s="112"/>
      <c r="T146" s="107"/>
      <c r="U146" s="112"/>
      <c r="V146" s="107"/>
      <c r="W146" s="112"/>
      <c r="X146" s="107"/>
      <c r="Y146" s="112"/>
      <c r="Z146" s="107"/>
      <c r="AA146" s="112"/>
      <c r="AB146" s="107"/>
    </row>
    <row r="147" spans="1:28" s="103" customFormat="1" x14ac:dyDescent="0.45">
      <c r="A147" s="112"/>
      <c r="B147" s="107"/>
      <c r="C147" s="112"/>
      <c r="D147" s="107"/>
      <c r="E147" s="112"/>
      <c r="F147" s="107"/>
      <c r="G147" s="112"/>
      <c r="H147" s="107"/>
      <c r="I147" s="112"/>
      <c r="J147" s="107"/>
      <c r="K147" s="112"/>
      <c r="L147" s="107"/>
      <c r="M147" s="111" t="s">
        <v>3123</v>
      </c>
      <c r="N147" s="108" t="s">
        <v>3124</v>
      </c>
      <c r="O147" s="112"/>
      <c r="P147" s="107"/>
      <c r="Q147" s="112"/>
      <c r="R147" s="107"/>
      <c r="S147" s="112"/>
      <c r="T147" s="107"/>
      <c r="U147" s="112"/>
      <c r="V147" s="107"/>
      <c r="W147" s="112"/>
      <c r="X147" s="107"/>
      <c r="Y147" s="112"/>
      <c r="Z147" s="107"/>
      <c r="AA147" s="112"/>
      <c r="AB147" s="107"/>
    </row>
    <row r="148" spans="1:28" s="103" customFormat="1" x14ac:dyDescent="0.45">
      <c r="A148" s="112"/>
      <c r="B148" s="107"/>
      <c r="C148" s="112"/>
      <c r="D148" s="107"/>
      <c r="E148" s="112"/>
      <c r="F148" s="107"/>
      <c r="G148" s="112"/>
      <c r="H148" s="107"/>
      <c r="I148" s="112"/>
      <c r="J148" s="107"/>
      <c r="K148" s="112"/>
      <c r="L148" s="107"/>
      <c r="M148" s="111" t="s">
        <v>3125</v>
      </c>
      <c r="N148" s="108"/>
      <c r="O148" s="112"/>
      <c r="P148" s="107"/>
      <c r="Q148" s="112"/>
      <c r="R148" s="107"/>
      <c r="S148" s="112"/>
      <c r="T148" s="107"/>
      <c r="U148" s="112"/>
      <c r="V148" s="107"/>
      <c r="W148" s="112"/>
      <c r="X148" s="107"/>
      <c r="Y148" s="112"/>
      <c r="Z148" s="107"/>
      <c r="AA148" s="112"/>
      <c r="AB148" s="107"/>
    </row>
    <row r="149" spans="1:28" s="103" customFormat="1" x14ac:dyDescent="0.45">
      <c r="A149" s="112"/>
      <c r="B149" s="107"/>
      <c r="C149" s="112"/>
      <c r="D149" s="107"/>
      <c r="E149" s="112"/>
      <c r="F149" s="107"/>
      <c r="G149" s="112"/>
      <c r="H149" s="107"/>
      <c r="I149" s="112"/>
      <c r="J149" s="107"/>
      <c r="K149" s="112"/>
      <c r="L149" s="107"/>
      <c r="M149" s="111" t="s">
        <v>2889</v>
      </c>
      <c r="N149" s="108" t="s">
        <v>2890</v>
      </c>
      <c r="O149" s="112"/>
      <c r="P149" s="107"/>
      <c r="Q149" s="112"/>
      <c r="R149" s="107"/>
      <c r="S149" s="112"/>
      <c r="T149" s="107"/>
      <c r="U149" s="112"/>
      <c r="V149" s="107"/>
      <c r="W149" s="112"/>
      <c r="X149" s="107"/>
      <c r="Y149" s="112"/>
      <c r="Z149" s="107"/>
      <c r="AA149" s="112"/>
      <c r="AB149" s="107"/>
    </row>
    <row r="150" spans="1:28" s="103" customFormat="1" x14ac:dyDescent="0.45">
      <c r="A150" s="112"/>
      <c r="B150" s="107"/>
      <c r="C150" s="112"/>
      <c r="D150" s="107"/>
      <c r="E150" s="112"/>
      <c r="F150" s="107"/>
      <c r="G150" s="112"/>
      <c r="H150" s="107"/>
      <c r="I150" s="112"/>
      <c r="J150" s="107"/>
      <c r="K150" s="112"/>
      <c r="L150" s="107"/>
      <c r="M150" s="111"/>
      <c r="N150" s="108" t="s">
        <v>2901</v>
      </c>
      <c r="O150" s="112"/>
      <c r="P150" s="107"/>
      <c r="Q150" s="112"/>
      <c r="R150" s="107"/>
      <c r="S150" s="112"/>
      <c r="T150" s="107"/>
      <c r="U150" s="112"/>
      <c r="V150" s="107"/>
      <c r="W150" s="112"/>
      <c r="X150" s="107"/>
      <c r="Y150" s="112"/>
      <c r="Z150" s="107"/>
      <c r="AA150" s="112"/>
      <c r="AB150" s="107"/>
    </row>
    <row r="151" spans="1:28" s="103" customFormat="1" x14ac:dyDescent="0.45">
      <c r="A151" s="112"/>
      <c r="B151" s="107"/>
      <c r="C151" s="112"/>
      <c r="D151" s="107"/>
      <c r="E151" s="112"/>
      <c r="F151" s="107"/>
      <c r="G151" s="112"/>
      <c r="H151" s="107"/>
      <c r="I151" s="112"/>
      <c r="J151" s="107"/>
      <c r="K151" s="112"/>
      <c r="L151" s="107"/>
      <c r="M151" s="111" t="s">
        <v>3126</v>
      </c>
      <c r="N151" s="108" t="s">
        <v>3127</v>
      </c>
      <c r="O151" s="112"/>
      <c r="P151" s="107"/>
      <c r="Q151" s="112"/>
      <c r="R151" s="107"/>
      <c r="S151" s="112"/>
      <c r="T151" s="107"/>
      <c r="U151" s="112"/>
      <c r="V151" s="107"/>
      <c r="W151" s="112"/>
      <c r="X151" s="107"/>
      <c r="Y151" s="112"/>
      <c r="Z151" s="107"/>
      <c r="AA151" s="112"/>
      <c r="AB151" s="107"/>
    </row>
    <row r="152" spans="1:28" s="103" customFormat="1" x14ac:dyDescent="0.45">
      <c r="A152" s="112"/>
      <c r="B152" s="107"/>
      <c r="C152" s="112"/>
      <c r="D152" s="107"/>
      <c r="E152" s="112"/>
      <c r="F152" s="107"/>
      <c r="G152" s="112"/>
      <c r="H152" s="107"/>
      <c r="I152" s="112"/>
      <c r="J152" s="107"/>
      <c r="K152" s="112"/>
      <c r="L152" s="107"/>
      <c r="M152" s="111" t="s">
        <v>3128</v>
      </c>
      <c r="N152" s="108"/>
      <c r="O152" s="112"/>
      <c r="P152" s="107"/>
      <c r="Q152" s="112"/>
      <c r="R152" s="107"/>
      <c r="S152" s="112"/>
      <c r="T152" s="107"/>
      <c r="U152" s="112"/>
      <c r="V152" s="107"/>
      <c r="W152" s="112"/>
      <c r="X152" s="107"/>
      <c r="Y152" s="112"/>
      <c r="Z152" s="107"/>
      <c r="AA152" s="112"/>
      <c r="AB152" s="107"/>
    </row>
    <row r="153" spans="1:28" s="103" customFormat="1" x14ac:dyDescent="0.45">
      <c r="A153" s="112"/>
      <c r="B153" s="107"/>
      <c r="C153" s="112"/>
      <c r="D153" s="107"/>
      <c r="E153" s="112"/>
      <c r="F153" s="107"/>
      <c r="G153" s="112"/>
      <c r="H153" s="107"/>
      <c r="I153" s="112"/>
      <c r="J153" s="107"/>
      <c r="K153" s="112"/>
      <c r="L153" s="107"/>
      <c r="M153" s="111" t="s">
        <v>2762</v>
      </c>
      <c r="N153" s="108" t="s">
        <v>2763</v>
      </c>
      <c r="O153" s="112"/>
      <c r="P153" s="107"/>
      <c r="Q153" s="112"/>
      <c r="R153" s="107"/>
      <c r="S153" s="112"/>
      <c r="T153" s="107"/>
      <c r="U153" s="112"/>
      <c r="V153" s="107"/>
      <c r="W153" s="112"/>
      <c r="X153" s="107"/>
      <c r="Y153" s="112"/>
      <c r="Z153" s="107"/>
      <c r="AA153" s="112"/>
      <c r="AB153" s="107"/>
    </row>
    <row r="154" spans="1:28" s="103" customFormat="1" x14ac:dyDescent="0.45">
      <c r="A154" s="112"/>
      <c r="B154" s="107"/>
      <c r="C154" s="112"/>
      <c r="D154" s="107"/>
      <c r="E154" s="112"/>
      <c r="F154" s="107"/>
      <c r="G154" s="112"/>
      <c r="H154" s="107"/>
      <c r="I154" s="112"/>
      <c r="J154" s="107"/>
      <c r="K154" s="112"/>
      <c r="L154" s="107"/>
      <c r="M154" s="111"/>
      <c r="N154" s="108" t="s">
        <v>2776</v>
      </c>
      <c r="O154" s="112"/>
      <c r="P154" s="107"/>
      <c r="Q154" s="112"/>
      <c r="R154" s="107"/>
      <c r="S154" s="112"/>
      <c r="T154" s="107"/>
      <c r="U154" s="112"/>
      <c r="V154" s="107"/>
      <c r="W154" s="112"/>
      <c r="X154" s="107"/>
      <c r="Y154" s="112"/>
      <c r="Z154" s="107"/>
      <c r="AA154" s="112"/>
      <c r="AB154" s="107"/>
    </row>
    <row r="155" spans="1:28" s="103" customFormat="1" x14ac:dyDescent="0.45">
      <c r="A155" s="112"/>
      <c r="B155" s="107"/>
      <c r="C155" s="112"/>
      <c r="D155" s="107"/>
      <c r="E155" s="112"/>
      <c r="F155" s="107"/>
      <c r="G155" s="112"/>
      <c r="H155" s="107"/>
      <c r="I155" s="112"/>
      <c r="J155" s="107"/>
      <c r="K155" s="112"/>
      <c r="L155" s="107"/>
      <c r="M155" s="111"/>
      <c r="N155" s="108" t="s">
        <v>2790</v>
      </c>
      <c r="O155" s="112"/>
      <c r="P155" s="107"/>
      <c r="Q155" s="112"/>
      <c r="R155" s="107"/>
      <c r="S155" s="112"/>
      <c r="T155" s="107"/>
      <c r="U155" s="112"/>
      <c r="V155" s="107"/>
      <c r="W155" s="112"/>
      <c r="X155" s="107"/>
      <c r="Y155" s="112"/>
      <c r="Z155" s="107"/>
      <c r="AA155" s="112"/>
      <c r="AB155" s="107"/>
    </row>
    <row r="156" spans="1:28" s="103" customFormat="1" x14ac:dyDescent="0.45">
      <c r="A156" s="112"/>
      <c r="B156" s="107"/>
      <c r="C156" s="112"/>
      <c r="D156" s="107"/>
      <c r="E156" s="112"/>
      <c r="F156" s="107"/>
      <c r="G156" s="112"/>
      <c r="H156" s="107"/>
      <c r="I156" s="112"/>
      <c r="J156" s="107"/>
      <c r="K156" s="112"/>
      <c r="L156" s="107"/>
      <c r="M156" s="111"/>
      <c r="N156" s="108" t="s">
        <v>2801</v>
      </c>
      <c r="O156" s="112"/>
      <c r="P156" s="107"/>
      <c r="Q156" s="112"/>
      <c r="R156" s="107"/>
      <c r="S156" s="112"/>
      <c r="T156" s="107"/>
      <c r="U156" s="112"/>
      <c r="V156" s="107"/>
      <c r="W156" s="112"/>
      <c r="X156" s="107"/>
      <c r="Y156" s="112"/>
      <c r="Z156" s="107"/>
      <c r="AA156" s="112"/>
      <c r="AB156" s="107"/>
    </row>
    <row r="157" spans="1:28" s="103" customFormat="1" x14ac:dyDescent="0.45">
      <c r="A157" s="112"/>
      <c r="B157" s="107"/>
      <c r="C157" s="112"/>
      <c r="D157" s="107"/>
      <c r="E157" s="112"/>
      <c r="F157" s="107"/>
      <c r="G157" s="112"/>
      <c r="H157" s="107"/>
      <c r="I157" s="112"/>
      <c r="J157" s="107"/>
      <c r="K157" s="112"/>
      <c r="L157" s="107"/>
      <c r="M157" s="111" t="s">
        <v>2715</v>
      </c>
      <c r="N157" s="108" t="s">
        <v>2716</v>
      </c>
      <c r="O157" s="112"/>
      <c r="P157" s="107"/>
      <c r="Q157" s="112"/>
      <c r="R157" s="107"/>
      <c r="S157" s="112"/>
      <c r="T157" s="107"/>
      <c r="U157" s="112"/>
      <c r="V157" s="107"/>
      <c r="W157" s="112"/>
      <c r="X157" s="107"/>
      <c r="Y157" s="112"/>
      <c r="Z157" s="107"/>
      <c r="AA157" s="112"/>
      <c r="AB157" s="107"/>
    </row>
    <row r="158" spans="1:28" s="103" customFormat="1" x14ac:dyDescent="0.45">
      <c r="A158" s="112"/>
      <c r="B158" s="107"/>
      <c r="C158" s="112"/>
      <c r="D158" s="107"/>
      <c r="E158" s="112"/>
      <c r="F158" s="107"/>
      <c r="G158" s="112"/>
      <c r="H158" s="107"/>
      <c r="I158" s="112"/>
      <c r="J158" s="107"/>
      <c r="K158" s="112"/>
      <c r="L158" s="107"/>
      <c r="M158" s="111"/>
      <c r="N158" s="108" t="s">
        <v>2728</v>
      </c>
      <c r="O158" s="112"/>
      <c r="P158" s="107"/>
      <c r="Q158" s="112"/>
      <c r="R158" s="107"/>
      <c r="S158" s="112"/>
      <c r="T158" s="107"/>
      <c r="U158" s="112"/>
      <c r="V158" s="107"/>
      <c r="W158" s="112"/>
      <c r="X158" s="107"/>
      <c r="Y158" s="112"/>
      <c r="Z158" s="107"/>
      <c r="AA158" s="112"/>
      <c r="AB158" s="107"/>
    </row>
    <row r="159" spans="1:28" s="103" customFormat="1" x14ac:dyDescent="0.45">
      <c r="A159" s="112"/>
      <c r="B159" s="107"/>
      <c r="C159" s="112"/>
      <c r="D159" s="107"/>
      <c r="E159" s="112"/>
      <c r="F159" s="107"/>
      <c r="G159" s="112"/>
      <c r="H159" s="107"/>
      <c r="I159" s="112"/>
      <c r="J159" s="107"/>
      <c r="K159" s="112"/>
      <c r="L159" s="107"/>
      <c r="M159" s="111"/>
      <c r="N159" s="108" t="s">
        <v>2742</v>
      </c>
      <c r="O159" s="112"/>
      <c r="P159" s="107"/>
      <c r="Q159" s="112"/>
      <c r="R159" s="107"/>
      <c r="S159" s="112"/>
      <c r="T159" s="107"/>
      <c r="U159" s="112"/>
      <c r="V159" s="107"/>
      <c r="W159" s="112"/>
      <c r="X159" s="107"/>
      <c r="Y159" s="112"/>
      <c r="Z159" s="107"/>
      <c r="AA159" s="112"/>
      <c r="AB159" s="107"/>
    </row>
    <row r="160" spans="1:28" s="103" customFormat="1" x14ac:dyDescent="0.45">
      <c r="A160" s="112"/>
      <c r="B160" s="107"/>
      <c r="C160" s="112"/>
      <c r="D160" s="107"/>
      <c r="E160" s="112"/>
      <c r="F160" s="107"/>
      <c r="G160" s="112"/>
      <c r="H160" s="107"/>
      <c r="I160" s="112"/>
      <c r="J160" s="107"/>
      <c r="K160" s="112"/>
      <c r="L160" s="107"/>
      <c r="M160" s="111"/>
      <c r="N160" s="108" t="s">
        <v>2755</v>
      </c>
      <c r="O160" s="112"/>
      <c r="P160" s="107"/>
      <c r="Q160" s="112"/>
      <c r="R160" s="107"/>
      <c r="S160" s="112"/>
      <c r="T160" s="107"/>
      <c r="U160" s="112"/>
      <c r="V160" s="107"/>
      <c r="W160" s="112"/>
      <c r="X160" s="107"/>
      <c r="Y160" s="112"/>
      <c r="Z160" s="107"/>
      <c r="AA160" s="112"/>
      <c r="AB160" s="107"/>
    </row>
    <row r="161" spans="1:28" s="103" customFormat="1" x14ac:dyDescent="0.45">
      <c r="A161" s="112"/>
      <c r="B161" s="107"/>
      <c r="C161" s="112"/>
      <c r="D161" s="107"/>
      <c r="E161" s="112"/>
      <c r="F161" s="107"/>
      <c r="G161" s="112"/>
      <c r="H161" s="107"/>
      <c r="I161" s="112"/>
      <c r="J161" s="107"/>
      <c r="K161" s="112"/>
      <c r="L161" s="107"/>
      <c r="M161" s="111" t="s">
        <v>2964</v>
      </c>
      <c r="N161" s="108" t="s">
        <v>2965</v>
      </c>
      <c r="O161" s="112"/>
      <c r="P161" s="107"/>
      <c r="Q161" s="112"/>
      <c r="R161" s="107"/>
      <c r="S161" s="112"/>
      <c r="T161" s="107"/>
      <c r="U161" s="112"/>
      <c r="V161" s="107"/>
      <c r="W161" s="112"/>
      <c r="X161" s="107"/>
      <c r="Y161" s="112"/>
      <c r="Z161" s="107"/>
      <c r="AA161" s="112"/>
      <c r="AB161" s="107"/>
    </row>
    <row r="162" spans="1:28" s="103" customFormat="1" x14ac:dyDescent="0.45">
      <c r="A162" s="112"/>
      <c r="B162" s="107"/>
      <c r="C162" s="112"/>
      <c r="D162" s="107"/>
      <c r="E162" s="112"/>
      <c r="F162" s="107"/>
      <c r="G162" s="112"/>
      <c r="H162" s="107"/>
      <c r="I162" s="112"/>
      <c r="J162" s="107"/>
      <c r="K162" s="112"/>
      <c r="L162" s="107"/>
      <c r="M162" s="111"/>
      <c r="N162" s="108" t="s">
        <v>2970</v>
      </c>
      <c r="O162" s="112"/>
      <c r="P162" s="107"/>
      <c r="Q162" s="112"/>
      <c r="R162" s="107"/>
      <c r="S162" s="112"/>
      <c r="T162" s="107"/>
      <c r="U162" s="112"/>
      <c r="V162" s="107"/>
      <c r="W162" s="112"/>
      <c r="X162" s="107"/>
      <c r="Y162" s="112"/>
      <c r="Z162" s="107"/>
      <c r="AA162" s="112"/>
      <c r="AB162" s="107"/>
    </row>
    <row r="163" spans="1:28" s="103" customFormat="1" x14ac:dyDescent="0.45">
      <c r="A163" s="112"/>
      <c r="B163" s="107"/>
      <c r="C163" s="112"/>
      <c r="D163" s="107"/>
      <c r="E163" s="112"/>
      <c r="F163" s="107"/>
      <c r="G163" s="112"/>
      <c r="H163" s="107"/>
      <c r="I163" s="112"/>
      <c r="J163" s="107"/>
      <c r="K163" s="112"/>
      <c r="L163" s="107"/>
      <c r="M163" s="111"/>
      <c r="N163" s="108" t="s">
        <v>2975</v>
      </c>
      <c r="O163" s="112"/>
      <c r="P163" s="107"/>
      <c r="Q163" s="112"/>
      <c r="R163" s="107"/>
      <c r="S163" s="112"/>
      <c r="T163" s="107"/>
      <c r="U163" s="112"/>
      <c r="V163" s="107"/>
      <c r="W163" s="112"/>
      <c r="X163" s="107"/>
      <c r="Y163" s="112"/>
      <c r="Z163" s="107"/>
      <c r="AA163" s="112"/>
      <c r="AB163" s="107"/>
    </row>
    <row r="164" spans="1:28" s="103" customFormat="1" x14ac:dyDescent="0.45">
      <c r="A164" s="112"/>
      <c r="B164" s="107"/>
      <c r="C164" s="112"/>
      <c r="D164" s="107"/>
      <c r="E164" s="112"/>
      <c r="F164" s="107"/>
      <c r="G164" s="112"/>
      <c r="H164" s="107"/>
      <c r="I164" s="112"/>
      <c r="J164" s="107"/>
      <c r="K164" s="112"/>
      <c r="L164" s="107"/>
      <c r="M164" s="111" t="s">
        <v>3129</v>
      </c>
      <c r="N164" s="108" t="s">
        <v>3130</v>
      </c>
      <c r="O164" s="112"/>
      <c r="P164" s="107"/>
      <c r="Q164" s="112"/>
      <c r="R164" s="107"/>
      <c r="S164" s="112"/>
      <c r="T164" s="107"/>
      <c r="U164" s="112"/>
      <c r="V164" s="107"/>
      <c r="W164" s="112"/>
      <c r="X164" s="107"/>
      <c r="Y164" s="112"/>
      <c r="Z164" s="107"/>
      <c r="AA164" s="112"/>
      <c r="AB164" s="107"/>
    </row>
    <row r="165" spans="1:28" s="103" customFormat="1" x14ac:dyDescent="0.45">
      <c r="A165" s="112"/>
      <c r="B165" s="107"/>
      <c r="C165" s="112"/>
      <c r="D165" s="107"/>
      <c r="E165" s="112"/>
      <c r="F165" s="107"/>
      <c r="G165" s="112"/>
      <c r="H165" s="107"/>
      <c r="I165" s="112"/>
      <c r="J165" s="107"/>
      <c r="K165" s="112"/>
      <c r="L165" s="107"/>
      <c r="M165" s="111"/>
      <c r="N165" s="108" t="s">
        <v>3131</v>
      </c>
      <c r="O165" s="112"/>
      <c r="P165" s="107"/>
      <c r="Q165" s="112"/>
      <c r="R165" s="107"/>
      <c r="S165" s="112"/>
      <c r="T165" s="107"/>
      <c r="U165" s="112"/>
      <c r="V165" s="107"/>
      <c r="W165" s="112"/>
      <c r="X165" s="107"/>
      <c r="Y165" s="112"/>
      <c r="Z165" s="107"/>
      <c r="AA165" s="112"/>
      <c r="AB165" s="107"/>
    </row>
    <row r="166" spans="1:28" s="103" customFormat="1" x14ac:dyDescent="0.45">
      <c r="A166" s="112"/>
      <c r="B166" s="107"/>
      <c r="C166" s="112"/>
      <c r="D166" s="107"/>
      <c r="E166" s="112"/>
      <c r="F166" s="107"/>
      <c r="G166" s="112"/>
      <c r="H166" s="107"/>
      <c r="I166" s="112"/>
      <c r="J166" s="107"/>
      <c r="K166" s="112"/>
      <c r="L166" s="107"/>
      <c r="M166" s="111" t="s">
        <v>3132</v>
      </c>
      <c r="N166" s="108"/>
      <c r="O166" s="112"/>
      <c r="P166" s="107"/>
      <c r="Q166" s="112"/>
      <c r="R166" s="107"/>
      <c r="S166" s="112"/>
      <c r="T166" s="107"/>
      <c r="U166" s="112"/>
      <c r="V166" s="107"/>
      <c r="W166" s="112"/>
      <c r="X166" s="107"/>
      <c r="Y166" s="112"/>
      <c r="Z166" s="107"/>
      <c r="AA166" s="112"/>
      <c r="AB166" s="107"/>
    </row>
    <row r="167" spans="1:28" s="103" customFormat="1" x14ac:dyDescent="0.45">
      <c r="A167" s="112"/>
      <c r="B167" s="107"/>
      <c r="C167" s="112"/>
      <c r="D167" s="107"/>
      <c r="E167" s="112"/>
      <c r="F167" s="107"/>
      <c r="G167" s="112"/>
      <c r="H167" s="107"/>
      <c r="I167" s="112"/>
      <c r="J167" s="107"/>
      <c r="K167" s="112"/>
      <c r="L167" s="107"/>
      <c r="M167" s="111"/>
      <c r="N167" s="108"/>
      <c r="O167" s="112"/>
      <c r="P167" s="107"/>
      <c r="Q167" s="112"/>
      <c r="R167" s="107"/>
      <c r="S167" s="112"/>
      <c r="T167" s="107"/>
      <c r="U167" s="112"/>
      <c r="V167" s="107"/>
      <c r="W167" s="112"/>
      <c r="X167" s="107"/>
      <c r="Y167" s="112"/>
      <c r="Z167" s="107"/>
      <c r="AA167" s="112"/>
      <c r="AB167" s="107"/>
    </row>
    <row r="168" spans="1:28" s="103" customFormat="1" x14ac:dyDescent="0.45">
      <c r="A168" s="112"/>
      <c r="B168" s="107"/>
      <c r="C168" s="112"/>
      <c r="D168" s="107"/>
      <c r="E168" s="112"/>
      <c r="F168" s="107"/>
      <c r="G168" s="112"/>
      <c r="H168" s="107"/>
      <c r="I168" s="112"/>
      <c r="J168" s="107"/>
      <c r="K168" s="112"/>
      <c r="L168" s="107"/>
      <c r="M168" s="111"/>
      <c r="N168" s="108"/>
      <c r="O168" s="112"/>
      <c r="P168" s="107"/>
      <c r="Q168" s="112"/>
      <c r="R168" s="107"/>
      <c r="S168" s="112"/>
      <c r="T168" s="107"/>
      <c r="U168" s="112"/>
      <c r="V168" s="107"/>
      <c r="W168" s="112"/>
      <c r="X168" s="107"/>
      <c r="Y168" s="112"/>
      <c r="Z168" s="107"/>
      <c r="AA168" s="112"/>
      <c r="AB168" s="107"/>
    </row>
    <row r="169" spans="1:28" s="103" customFormat="1" x14ac:dyDescent="0.45">
      <c r="A169" s="114"/>
      <c r="B169" s="109"/>
      <c r="C169" s="114"/>
      <c r="D169" s="109"/>
      <c r="E169" s="114"/>
      <c r="F169" s="109"/>
      <c r="G169" s="114"/>
      <c r="H169" s="109"/>
      <c r="I169" s="114"/>
      <c r="J169" s="109"/>
      <c r="K169" s="114"/>
      <c r="L169" s="109"/>
      <c r="M169" s="115"/>
      <c r="N169" s="109"/>
      <c r="O169" s="114"/>
      <c r="P169" s="109"/>
      <c r="Q169" s="114"/>
      <c r="R169" s="109"/>
      <c r="S169" s="114"/>
      <c r="T169" s="109"/>
      <c r="U169" s="114"/>
      <c r="V169" s="109"/>
      <c r="W169" s="114"/>
      <c r="X169" s="109"/>
      <c r="Y169" s="114"/>
      <c r="Z169" s="109"/>
      <c r="AA169" s="114"/>
      <c r="AB169" s="109"/>
    </row>
    <row r="170" spans="1:28" hidden="1" x14ac:dyDescent="0.45">
      <c r="A170" s="79"/>
      <c r="B170" s="78"/>
      <c r="C170" s="79"/>
      <c r="D170" s="78"/>
      <c r="E170" s="79"/>
      <c r="F170" s="78"/>
      <c r="G170" s="79"/>
      <c r="H170" s="78"/>
      <c r="I170" s="79"/>
      <c r="J170" s="78"/>
      <c r="K170" s="79"/>
      <c r="L170" s="78"/>
      <c r="M170" s="76"/>
      <c r="N170" s="77" t="s">
        <v>2755</v>
      </c>
      <c r="O170" s="79"/>
      <c r="P170" s="78"/>
      <c r="Q170" s="79"/>
      <c r="R170" s="78"/>
      <c r="S170" s="79"/>
      <c r="T170" s="78"/>
      <c r="U170" s="79"/>
      <c r="V170" s="78"/>
      <c r="W170" s="79"/>
      <c r="X170" s="78"/>
      <c r="Y170" s="79"/>
      <c r="Z170" s="78"/>
      <c r="AA170" s="79"/>
      <c r="AB170" s="78"/>
    </row>
    <row r="171" spans="1:28" hidden="1" x14ac:dyDescent="0.45">
      <c r="A171" s="79"/>
      <c r="B171" s="78"/>
      <c r="C171" s="79"/>
      <c r="D171" s="78"/>
      <c r="E171" s="79"/>
      <c r="F171" s="78"/>
      <c r="G171" s="79"/>
      <c r="H171" s="78"/>
      <c r="I171" s="79"/>
      <c r="J171" s="78"/>
      <c r="K171" s="79"/>
      <c r="L171" s="78"/>
      <c r="M171" s="76" t="s">
        <v>2964</v>
      </c>
      <c r="N171" s="77" t="s">
        <v>2965</v>
      </c>
      <c r="O171" s="79"/>
      <c r="P171" s="78"/>
      <c r="Q171" s="79"/>
      <c r="R171" s="78"/>
      <c r="S171" s="79"/>
      <c r="T171" s="78"/>
      <c r="U171" s="79"/>
      <c r="V171" s="78"/>
      <c r="W171" s="79"/>
      <c r="X171" s="78"/>
      <c r="Y171" s="79"/>
      <c r="Z171" s="78"/>
      <c r="AA171" s="79"/>
      <c r="AB171" s="78"/>
    </row>
    <row r="172" spans="1:28" hidden="1" x14ac:dyDescent="0.45">
      <c r="A172" s="79"/>
      <c r="B172" s="78"/>
      <c r="C172" s="79"/>
      <c r="D172" s="78"/>
      <c r="E172" s="79"/>
      <c r="F172" s="78"/>
      <c r="G172" s="79"/>
      <c r="H172" s="78"/>
      <c r="I172" s="79"/>
      <c r="J172" s="78"/>
      <c r="K172" s="79"/>
      <c r="L172" s="78"/>
      <c r="M172" s="76"/>
      <c r="N172" s="77" t="s">
        <v>2970</v>
      </c>
      <c r="O172" s="79"/>
      <c r="P172" s="78"/>
      <c r="Q172" s="79"/>
      <c r="R172" s="78"/>
      <c r="S172" s="79"/>
      <c r="T172" s="78"/>
      <c r="U172" s="79"/>
      <c r="V172" s="78"/>
      <c r="W172" s="79"/>
      <c r="X172" s="78"/>
      <c r="Y172" s="79"/>
      <c r="Z172" s="78"/>
      <c r="AA172" s="79"/>
      <c r="AB172" s="78"/>
    </row>
    <row r="173" spans="1:28" hidden="1" x14ac:dyDescent="0.45">
      <c r="A173" s="79"/>
      <c r="B173" s="78"/>
      <c r="C173" s="79"/>
      <c r="D173" s="78"/>
      <c r="E173" s="79"/>
      <c r="F173" s="78"/>
      <c r="G173" s="79"/>
      <c r="H173" s="78"/>
      <c r="I173" s="79"/>
      <c r="J173" s="78"/>
      <c r="K173" s="79"/>
      <c r="L173" s="78"/>
      <c r="M173" s="76"/>
      <c r="N173" s="77" t="s">
        <v>2975</v>
      </c>
      <c r="O173" s="79"/>
      <c r="P173" s="78"/>
      <c r="Q173" s="79"/>
      <c r="R173" s="78"/>
      <c r="S173" s="79"/>
      <c r="T173" s="78"/>
      <c r="U173" s="79"/>
      <c r="V173" s="78"/>
      <c r="W173" s="79"/>
      <c r="X173" s="78"/>
      <c r="Y173" s="79"/>
      <c r="Z173" s="78"/>
      <c r="AA173" s="79"/>
      <c r="AB173" s="78"/>
    </row>
    <row r="174" spans="1:28" hidden="1" x14ac:dyDescent="0.45">
      <c r="A174" s="79"/>
      <c r="B174" s="78"/>
      <c r="C174" s="79"/>
      <c r="D174" s="78"/>
      <c r="E174" s="79"/>
      <c r="F174" s="78"/>
      <c r="G174" s="79"/>
      <c r="H174" s="78"/>
      <c r="I174" s="79"/>
      <c r="J174" s="78"/>
      <c r="K174" s="79"/>
      <c r="L174" s="78"/>
      <c r="M174" s="76" t="s">
        <v>3129</v>
      </c>
      <c r="N174" s="77" t="s">
        <v>3130</v>
      </c>
      <c r="O174" s="79"/>
      <c r="P174" s="78"/>
      <c r="Q174" s="79"/>
      <c r="R174" s="78"/>
      <c r="S174" s="79"/>
      <c r="T174" s="78"/>
      <c r="U174" s="79"/>
      <c r="V174" s="78"/>
      <c r="W174" s="79"/>
      <c r="X174" s="78"/>
      <c r="Y174" s="79"/>
      <c r="Z174" s="78"/>
      <c r="AA174" s="79"/>
      <c r="AB174" s="78"/>
    </row>
    <row r="175" spans="1:28" hidden="1" x14ac:dyDescent="0.45">
      <c r="A175" s="79"/>
      <c r="B175" s="78"/>
      <c r="C175" s="79"/>
      <c r="D175" s="78"/>
      <c r="E175" s="79"/>
      <c r="F175" s="78"/>
      <c r="G175" s="79"/>
      <c r="H175" s="78"/>
      <c r="I175" s="79"/>
      <c r="J175" s="78"/>
      <c r="K175" s="79"/>
      <c r="L175" s="78"/>
      <c r="M175" s="76"/>
      <c r="N175" s="77" t="s">
        <v>3131</v>
      </c>
      <c r="O175" s="79"/>
      <c r="P175" s="78"/>
      <c r="Q175" s="79"/>
      <c r="R175" s="78"/>
      <c r="S175" s="79"/>
      <c r="T175" s="78"/>
      <c r="U175" s="79"/>
      <c r="V175" s="78"/>
      <c r="W175" s="79"/>
      <c r="X175" s="78"/>
      <c r="Y175" s="79"/>
      <c r="Z175" s="78"/>
      <c r="AA175" s="79"/>
      <c r="AB175" s="78"/>
    </row>
    <row r="176" spans="1:28" hidden="1" x14ac:dyDescent="0.45">
      <c r="A176" s="79"/>
      <c r="B176" s="78"/>
      <c r="C176" s="79"/>
      <c r="D176" s="78"/>
      <c r="E176" s="79"/>
      <c r="F176" s="78"/>
      <c r="G176" s="79"/>
      <c r="H176" s="78"/>
      <c r="I176" s="79"/>
      <c r="J176" s="78"/>
      <c r="K176" s="79"/>
      <c r="L176" s="78"/>
      <c r="M176" s="76" t="s">
        <v>3132</v>
      </c>
      <c r="N176" s="77"/>
      <c r="O176" s="79"/>
      <c r="P176" s="78"/>
      <c r="Q176" s="79"/>
      <c r="R176" s="78"/>
      <c r="S176" s="79"/>
      <c r="T176" s="78"/>
      <c r="U176" s="79"/>
      <c r="V176" s="78"/>
      <c r="W176" s="79"/>
      <c r="X176" s="78"/>
      <c r="Y176" s="79"/>
      <c r="Z176" s="78"/>
      <c r="AA176" s="79"/>
      <c r="AB176" s="78"/>
    </row>
  </sheetData>
  <pageMargins left="0.7" right="0.7" top="0.75" bottom="0.75" header="0.3" footer="0.3"/>
  <pageSetup orientation="portrait" horizontalDpi="4294967295" verticalDpi="4294967295"/>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 id="{AC9B9CA8-54E4-4C59-81A9-893FA48D76DB}">
            <xm:f>ISNUMBER(MATCH(A2,'Consolidated TTPs'!$M$14:$M$1000,0))</xm:f>
            <x14:dxf>
              <fill>
                <patternFill>
                  <bgColor rgb="FFE2665C"/>
                </patternFill>
              </fill>
            </x14:dxf>
          </x14:cfRule>
          <xm:sqref>A2:AB168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6A8E3-5AEA-4918-9C0F-4F8159F52251}">
  <sheetPr codeName="Sheet9">
    <tabColor rgb="FFC00000"/>
  </sheetPr>
  <dimension ref="A1:AB176"/>
  <sheetViews>
    <sheetView showGridLines="0" showRowColHeaders="0" zoomScale="25" zoomScaleNormal="25" workbookViewId="0">
      <selection activeCell="H46" sqref="H46"/>
    </sheetView>
  </sheetViews>
  <sheetFormatPr defaultColWidth="0" defaultRowHeight="15.5" zeroHeight="1" outlineLevelCol="1" x14ac:dyDescent="0.45"/>
  <cols>
    <col min="1" max="1" width="42.453125" style="1" customWidth="1" outlineLevel="1"/>
    <col min="2" max="2" width="41.1796875" style="1" customWidth="1" outlineLevel="1"/>
    <col min="3" max="3" width="48.7265625" style="118" customWidth="1" outlineLevel="1"/>
    <col min="4" max="4" width="41.1796875" style="118" customWidth="1" outlineLevel="1"/>
    <col min="5" max="5" width="46.7265625" style="118" bestFit="1" customWidth="1"/>
    <col min="6" max="6" width="73.26953125" style="118" bestFit="1" customWidth="1"/>
    <col min="7" max="7" width="46.81640625" style="118" bestFit="1" customWidth="1"/>
    <col min="8" max="8" width="40.7265625" style="118" bestFit="1" customWidth="1"/>
    <col min="9" max="9" width="43.54296875" style="118" bestFit="1" customWidth="1"/>
    <col min="10" max="10" width="70.54296875" style="1" bestFit="1" customWidth="1"/>
    <col min="11" max="11" width="45" style="1" bestFit="1" customWidth="1"/>
    <col min="12" max="12" width="70.54296875" style="1" bestFit="1" customWidth="1"/>
    <col min="13" max="13" width="51.81640625" style="1" bestFit="1" customWidth="1"/>
    <col min="14" max="14" width="71" style="1" bestFit="1" customWidth="1"/>
    <col min="15" max="16" width="56" style="1" bestFit="1" customWidth="1"/>
    <col min="17" max="17" width="48.7265625" style="1" bestFit="1" customWidth="1"/>
    <col min="18" max="18" width="41.54296875" style="1" bestFit="1" customWidth="1"/>
    <col min="19" max="19" width="46.7265625" style="1" bestFit="1" customWidth="1"/>
    <col min="20" max="20" width="49" style="1" bestFit="1" customWidth="1"/>
    <col min="21" max="21" width="43.81640625" style="1" bestFit="1" customWidth="1"/>
    <col min="22" max="22" width="56" style="1" bestFit="1" customWidth="1"/>
    <col min="23" max="23" width="51.81640625" style="1" bestFit="1" customWidth="1"/>
    <col min="24" max="24" width="43.26953125" style="1" bestFit="1" customWidth="1"/>
    <col min="25" max="25" width="46.7265625" style="1" bestFit="1" customWidth="1"/>
    <col min="26" max="26" width="69.26953125" style="1" bestFit="1" customWidth="1"/>
    <col min="27" max="27" width="34.1796875" style="1" bestFit="1" customWidth="1"/>
    <col min="28" max="28" width="46.26953125" style="1" bestFit="1" customWidth="1"/>
    <col min="29" max="16384" width="25.7265625" style="1" hidden="1"/>
  </cols>
  <sheetData>
    <row r="1" spans="1:28" s="12" customFormat="1" x14ac:dyDescent="0.45">
      <c r="A1" s="13" t="s">
        <v>2513</v>
      </c>
      <c r="B1" s="13" t="s">
        <v>2272</v>
      </c>
      <c r="C1" s="13" t="s">
        <v>2514</v>
      </c>
      <c r="D1" s="13" t="s">
        <v>2273</v>
      </c>
      <c r="E1" s="13" t="s">
        <v>2515</v>
      </c>
      <c r="F1" s="13" t="s">
        <v>2274</v>
      </c>
      <c r="G1" s="13" t="s">
        <v>2516</v>
      </c>
      <c r="H1" s="13" t="s">
        <v>2275</v>
      </c>
      <c r="I1" s="13" t="s">
        <v>2517</v>
      </c>
      <c r="J1" s="13" t="s">
        <v>2276</v>
      </c>
      <c r="K1" s="13" t="s">
        <v>2518</v>
      </c>
      <c r="L1" s="13" t="s">
        <v>3133</v>
      </c>
      <c r="M1" s="13" t="s">
        <v>2519</v>
      </c>
      <c r="N1" s="13" t="s">
        <v>3134</v>
      </c>
      <c r="O1" s="13" t="s">
        <v>2520</v>
      </c>
      <c r="P1" s="13" t="s">
        <v>3137</v>
      </c>
      <c r="Q1" s="13" t="s">
        <v>2521</v>
      </c>
      <c r="R1" s="13" t="s">
        <v>2277</v>
      </c>
      <c r="S1" s="13" t="s">
        <v>2522</v>
      </c>
      <c r="T1" s="13" t="s">
        <v>3135</v>
      </c>
      <c r="U1" s="13" t="s">
        <v>2523</v>
      </c>
      <c r="V1" s="13" t="s">
        <v>2278</v>
      </c>
      <c r="W1" s="13" t="s">
        <v>2524</v>
      </c>
      <c r="X1" s="13" t="s">
        <v>3136</v>
      </c>
      <c r="Y1" s="13" t="s">
        <v>2525</v>
      </c>
      <c r="Z1" s="13" t="s">
        <v>2279</v>
      </c>
      <c r="AA1" s="13" t="s">
        <v>2526</v>
      </c>
      <c r="AB1" s="13" t="s">
        <v>2280</v>
      </c>
    </row>
    <row r="2" spans="1:28" s="130" customFormat="1" x14ac:dyDescent="0.45">
      <c r="A2" s="110" t="s">
        <v>2527</v>
      </c>
      <c r="B2" s="113" t="s">
        <v>2528</v>
      </c>
      <c r="C2" s="110" t="s">
        <v>2529</v>
      </c>
      <c r="D2" s="106"/>
      <c r="E2" s="110" t="s">
        <v>3467</v>
      </c>
      <c r="F2" s="106"/>
      <c r="G2" s="110" t="s">
        <v>2531</v>
      </c>
      <c r="H2" s="106"/>
      <c r="I2" s="110" t="s">
        <v>2532</v>
      </c>
      <c r="J2" s="113" t="s">
        <v>2533</v>
      </c>
      <c r="K2" s="110" t="s">
        <v>2534</v>
      </c>
      <c r="L2" s="113" t="s">
        <v>2535</v>
      </c>
      <c r="M2" s="110" t="s">
        <v>2534</v>
      </c>
      <c r="N2" s="113" t="s">
        <v>2535</v>
      </c>
      <c r="O2" s="110" t="s">
        <v>2536</v>
      </c>
      <c r="P2" s="113" t="s">
        <v>2537</v>
      </c>
      <c r="Q2" s="110" t="s">
        <v>2538</v>
      </c>
      <c r="R2" s="113" t="s">
        <v>2539</v>
      </c>
      <c r="S2" s="110" t="s">
        <v>2540</v>
      </c>
      <c r="T2" s="106"/>
      <c r="U2" s="110" t="s">
        <v>2536</v>
      </c>
      <c r="V2" s="113" t="s">
        <v>2537</v>
      </c>
      <c r="W2" s="110" t="s">
        <v>2541</v>
      </c>
      <c r="X2" s="113" t="s">
        <v>2542</v>
      </c>
      <c r="Y2" s="110" t="s">
        <v>2543</v>
      </c>
      <c r="Z2" s="113" t="s">
        <v>2544</v>
      </c>
      <c r="AA2" s="110" t="s">
        <v>2545</v>
      </c>
      <c r="AB2" s="106"/>
    </row>
    <row r="3" spans="1:28" s="130" customFormat="1" x14ac:dyDescent="0.45">
      <c r="A3" s="111"/>
      <c r="B3" s="108" t="s">
        <v>2546</v>
      </c>
      <c r="C3" s="111" t="s">
        <v>2547</v>
      </c>
      <c r="D3" s="108" t="s">
        <v>2548</v>
      </c>
      <c r="E3" s="111" t="s">
        <v>2530</v>
      </c>
      <c r="F3" s="107"/>
      <c r="G3" s="111" t="s">
        <v>2550</v>
      </c>
      <c r="H3" s="108" t="s">
        <v>2551</v>
      </c>
      <c r="I3" s="111"/>
      <c r="J3" s="108" t="s">
        <v>2552</v>
      </c>
      <c r="K3" s="111"/>
      <c r="L3" s="108" t="s">
        <v>2553</v>
      </c>
      <c r="M3" s="111"/>
      <c r="N3" s="108" t="s">
        <v>2553</v>
      </c>
      <c r="O3" s="111"/>
      <c r="P3" s="108" t="s">
        <v>2554</v>
      </c>
      <c r="Q3" s="111"/>
      <c r="R3" s="108" t="s">
        <v>2555</v>
      </c>
      <c r="S3" s="111" t="s">
        <v>2556</v>
      </c>
      <c r="T3" s="107"/>
      <c r="U3" s="111"/>
      <c r="V3" s="108" t="s">
        <v>2554</v>
      </c>
      <c r="W3" s="111"/>
      <c r="X3" s="108" t="s">
        <v>2557</v>
      </c>
      <c r="Y3" s="111" t="s">
        <v>2558</v>
      </c>
      <c r="Z3" s="107"/>
      <c r="AA3" s="111" t="s">
        <v>2559</v>
      </c>
      <c r="AB3" s="107"/>
    </row>
    <row r="4" spans="1:28" s="130" customFormat="1" x14ac:dyDescent="0.45">
      <c r="A4" s="111"/>
      <c r="B4" s="108" t="s">
        <v>2560</v>
      </c>
      <c r="C4" s="111"/>
      <c r="D4" s="108" t="s">
        <v>2561</v>
      </c>
      <c r="E4" s="111" t="s">
        <v>2549</v>
      </c>
      <c r="F4" s="107"/>
      <c r="G4" s="111"/>
      <c r="H4" s="108" t="s">
        <v>2563</v>
      </c>
      <c r="I4" s="111"/>
      <c r="J4" s="108" t="s">
        <v>3468</v>
      </c>
      <c r="K4" s="111"/>
      <c r="L4" s="108" t="s">
        <v>2565</v>
      </c>
      <c r="M4" s="111"/>
      <c r="N4" s="108" t="s">
        <v>2565</v>
      </c>
      <c r="O4" s="111"/>
      <c r="P4" s="108" t="s">
        <v>2566</v>
      </c>
      <c r="Q4" s="111"/>
      <c r="R4" s="108" t="s">
        <v>2567</v>
      </c>
      <c r="S4" s="111" t="s">
        <v>2568</v>
      </c>
      <c r="T4" s="107"/>
      <c r="U4" s="111"/>
      <c r="V4" s="108" t="s">
        <v>2566</v>
      </c>
      <c r="W4" s="111"/>
      <c r="X4" s="108" t="s">
        <v>2569</v>
      </c>
      <c r="Y4" s="111" t="s">
        <v>2570</v>
      </c>
      <c r="Z4" s="108" t="s">
        <v>2571</v>
      </c>
      <c r="AA4" s="111" t="s">
        <v>2572</v>
      </c>
      <c r="AB4" s="107"/>
    </row>
    <row r="5" spans="1:28" s="130" customFormat="1" x14ac:dyDescent="0.45">
      <c r="A5" s="111" t="s">
        <v>2573</v>
      </c>
      <c r="B5" s="108" t="s">
        <v>2574</v>
      </c>
      <c r="C5" s="111"/>
      <c r="D5" s="108" t="s">
        <v>2575</v>
      </c>
      <c r="E5" s="111" t="s">
        <v>2562</v>
      </c>
      <c r="F5" s="107"/>
      <c r="G5" s="111"/>
      <c r="H5" s="108" t="s">
        <v>2577</v>
      </c>
      <c r="I5" s="111"/>
      <c r="J5" s="108" t="s">
        <v>2564</v>
      </c>
      <c r="K5" s="111"/>
      <c r="L5" s="108" t="s">
        <v>2579</v>
      </c>
      <c r="M5" s="111"/>
      <c r="N5" s="108" t="s">
        <v>2579</v>
      </c>
      <c r="O5" s="111" t="s">
        <v>2580</v>
      </c>
      <c r="P5" s="108" t="s">
        <v>2581</v>
      </c>
      <c r="Q5" s="111"/>
      <c r="R5" s="108" t="s">
        <v>2582</v>
      </c>
      <c r="S5" s="111" t="s">
        <v>2583</v>
      </c>
      <c r="T5" s="108" t="s">
        <v>2584</v>
      </c>
      <c r="U5" s="111" t="s">
        <v>2585</v>
      </c>
      <c r="V5" s="108" t="s">
        <v>2586</v>
      </c>
      <c r="W5" s="111"/>
      <c r="X5" s="108" t="s">
        <v>2587</v>
      </c>
      <c r="Y5" s="111"/>
      <c r="Z5" s="108" t="s">
        <v>2588</v>
      </c>
      <c r="AA5" s="111" t="s">
        <v>2589</v>
      </c>
      <c r="AB5" s="108" t="s">
        <v>2590</v>
      </c>
    </row>
    <row r="6" spans="1:28" s="130" customFormat="1" x14ac:dyDescent="0.45">
      <c r="A6" s="111"/>
      <c r="B6" s="108" t="s">
        <v>2591</v>
      </c>
      <c r="C6" s="111"/>
      <c r="D6" s="108" t="s">
        <v>2592</v>
      </c>
      <c r="E6" s="111" t="s">
        <v>2576</v>
      </c>
      <c r="F6" s="108"/>
      <c r="G6" s="111"/>
      <c r="H6" s="108" t="s">
        <v>2595</v>
      </c>
      <c r="I6" s="111"/>
      <c r="J6" s="108" t="s">
        <v>2578</v>
      </c>
      <c r="K6" s="111"/>
      <c r="L6" s="108" t="s">
        <v>3469</v>
      </c>
      <c r="M6" s="111"/>
      <c r="N6" s="108" t="s">
        <v>3469</v>
      </c>
      <c r="O6" s="111"/>
      <c r="P6" s="108" t="s">
        <v>2599</v>
      </c>
      <c r="Q6" s="111" t="s">
        <v>2600</v>
      </c>
      <c r="R6" s="107"/>
      <c r="S6" s="111"/>
      <c r="T6" s="108" t="s">
        <v>2601</v>
      </c>
      <c r="U6" s="111"/>
      <c r="V6" s="108" t="s">
        <v>2602</v>
      </c>
      <c r="W6" s="111" t="s">
        <v>2603</v>
      </c>
      <c r="X6" s="107"/>
      <c r="Y6" s="111"/>
      <c r="Z6" s="108" t="s">
        <v>2604</v>
      </c>
      <c r="AA6" s="111"/>
      <c r="AB6" s="108" t="s">
        <v>2605</v>
      </c>
    </row>
    <row r="7" spans="1:28" s="130" customFormat="1" x14ac:dyDescent="0.45">
      <c r="A7" s="111"/>
      <c r="B7" s="108" t="s">
        <v>2606</v>
      </c>
      <c r="C7" s="111"/>
      <c r="D7" s="108" t="s">
        <v>2607</v>
      </c>
      <c r="E7" s="111" t="s">
        <v>2593</v>
      </c>
      <c r="F7" s="108" t="s">
        <v>2594</v>
      </c>
      <c r="G7" s="111"/>
      <c r="H7" s="108" t="s">
        <v>2609</v>
      </c>
      <c r="I7" s="111"/>
      <c r="J7" s="107" t="s">
        <v>2596</v>
      </c>
      <c r="K7" s="111" t="s">
        <v>2597</v>
      </c>
      <c r="L7" s="108" t="s">
        <v>2598</v>
      </c>
      <c r="M7" s="111" t="s">
        <v>2597</v>
      </c>
      <c r="N7" s="108" t="s">
        <v>2598</v>
      </c>
      <c r="O7" s="111"/>
      <c r="P7" s="108" t="s">
        <v>2612</v>
      </c>
      <c r="Q7" s="111" t="s">
        <v>2613</v>
      </c>
      <c r="R7" s="107"/>
      <c r="S7" s="111" t="s">
        <v>2614</v>
      </c>
      <c r="T7" s="108" t="s">
        <v>2615</v>
      </c>
      <c r="U7" s="111"/>
      <c r="V7" s="108" t="s">
        <v>2616</v>
      </c>
      <c r="W7" s="111" t="s">
        <v>3467</v>
      </c>
      <c r="X7" s="108"/>
      <c r="Y7" s="111" t="s">
        <v>2619</v>
      </c>
      <c r="Z7" s="107"/>
      <c r="AA7" s="111"/>
      <c r="AB7" s="108" t="s">
        <v>2620</v>
      </c>
    </row>
    <row r="8" spans="1:28" s="130" customFormat="1" x14ac:dyDescent="0.45">
      <c r="A8" s="111"/>
      <c r="B8" s="108" t="s">
        <v>2621</v>
      </c>
      <c r="C8" s="111"/>
      <c r="D8" s="108" t="s">
        <v>2622</v>
      </c>
      <c r="E8" s="111"/>
      <c r="F8" s="108" t="s">
        <v>2608</v>
      </c>
      <c r="G8" s="111"/>
      <c r="H8" s="108" t="s">
        <v>2624</v>
      </c>
      <c r="I8" s="111" t="s">
        <v>2610</v>
      </c>
      <c r="J8" s="108"/>
      <c r="K8" s="111"/>
      <c r="L8" s="108" t="s">
        <v>2611</v>
      </c>
      <c r="M8" s="111"/>
      <c r="N8" s="108" t="s">
        <v>2611</v>
      </c>
      <c r="O8" s="111"/>
      <c r="P8" s="108" t="s">
        <v>2628</v>
      </c>
      <c r="Q8" s="111" t="s">
        <v>2629</v>
      </c>
      <c r="R8" s="107"/>
      <c r="S8" s="111"/>
      <c r="T8" s="108" t="s">
        <v>3470</v>
      </c>
      <c r="U8" s="111" t="s">
        <v>2631</v>
      </c>
      <c r="V8" s="107"/>
      <c r="W8" s="111" t="s">
        <v>2617</v>
      </c>
      <c r="X8" s="108" t="s">
        <v>2618</v>
      </c>
      <c r="Y8" s="111" t="s">
        <v>2633</v>
      </c>
      <c r="Z8" s="108" t="s">
        <v>2634</v>
      </c>
      <c r="AA8" s="111" t="s">
        <v>2635</v>
      </c>
      <c r="AB8" s="108" t="s">
        <v>2636</v>
      </c>
    </row>
    <row r="9" spans="1:28" s="130" customFormat="1" x14ac:dyDescent="0.45">
      <c r="A9" s="111" t="s">
        <v>2637</v>
      </c>
      <c r="B9" s="108" t="s">
        <v>2638</v>
      </c>
      <c r="C9" s="111"/>
      <c r="D9" s="108" t="s">
        <v>2639</v>
      </c>
      <c r="E9" s="111"/>
      <c r="F9" s="107" t="s">
        <v>2623</v>
      </c>
      <c r="G9" s="111"/>
      <c r="H9" s="108" t="s">
        <v>2641</v>
      </c>
      <c r="I9" s="111" t="s">
        <v>2625</v>
      </c>
      <c r="J9" s="108" t="s">
        <v>2626</v>
      </c>
      <c r="K9" s="111"/>
      <c r="L9" s="108" t="s">
        <v>2627</v>
      </c>
      <c r="M9" s="111"/>
      <c r="N9" s="108" t="s">
        <v>2627</v>
      </c>
      <c r="O9" s="111" t="s">
        <v>2644</v>
      </c>
      <c r="P9" s="108" t="s">
        <v>3471</v>
      </c>
      <c r="Q9" s="111" t="s">
        <v>2646</v>
      </c>
      <c r="R9" s="107"/>
      <c r="S9" s="111"/>
      <c r="T9" s="108" t="s">
        <v>2630</v>
      </c>
      <c r="U9" s="111" t="s">
        <v>2648</v>
      </c>
      <c r="V9" s="107"/>
      <c r="W9" s="111"/>
      <c r="X9" s="108" t="s">
        <v>2632</v>
      </c>
      <c r="Y9" s="111" t="s">
        <v>2651</v>
      </c>
      <c r="Z9" s="108" t="s">
        <v>2652</v>
      </c>
      <c r="AA9" s="111"/>
      <c r="AB9" s="108" t="s">
        <v>2653</v>
      </c>
    </row>
    <row r="10" spans="1:28" s="130" customFormat="1" x14ac:dyDescent="0.45">
      <c r="A10" s="111"/>
      <c r="B10" s="108" t="s">
        <v>2654</v>
      </c>
      <c r="C10" s="111"/>
      <c r="D10" s="108" t="s">
        <v>2655</v>
      </c>
      <c r="E10" s="111"/>
      <c r="F10" s="108" t="s">
        <v>3472</v>
      </c>
      <c r="G10" s="111"/>
      <c r="H10" s="108" t="s">
        <v>2658</v>
      </c>
      <c r="I10" s="111"/>
      <c r="J10" s="108" t="s">
        <v>2642</v>
      </c>
      <c r="K10" s="111"/>
      <c r="L10" s="108" t="s">
        <v>2643</v>
      </c>
      <c r="M10" s="111"/>
      <c r="N10" s="108" t="s">
        <v>2643</v>
      </c>
      <c r="O10" s="111"/>
      <c r="P10" s="108" t="s">
        <v>2645</v>
      </c>
      <c r="Q10" s="111" t="s">
        <v>2662</v>
      </c>
      <c r="R10" s="107"/>
      <c r="S10" s="111"/>
      <c r="T10" s="108" t="s">
        <v>2647</v>
      </c>
      <c r="U10" s="111" t="s">
        <v>2664</v>
      </c>
      <c r="V10" s="107"/>
      <c r="W10" s="111" t="s">
        <v>2649</v>
      </c>
      <c r="X10" s="108" t="s">
        <v>2650</v>
      </c>
      <c r="Y10" s="111" t="s">
        <v>2666</v>
      </c>
      <c r="Z10" s="108" t="s">
        <v>3473</v>
      </c>
      <c r="AA10" s="111" t="s">
        <v>2668</v>
      </c>
      <c r="AB10" s="108" t="s">
        <v>2669</v>
      </c>
    </row>
    <row r="11" spans="1:28" s="130" customFormat="1" x14ac:dyDescent="0.45">
      <c r="A11" s="111"/>
      <c r="B11" s="108" t="s">
        <v>2670</v>
      </c>
      <c r="C11" s="111" t="s">
        <v>2671</v>
      </c>
      <c r="D11" s="108" t="s">
        <v>2672</v>
      </c>
      <c r="E11" s="111" t="s">
        <v>2640</v>
      </c>
      <c r="F11" s="108"/>
      <c r="G11" s="111"/>
      <c r="H11" s="108" t="s">
        <v>2674</v>
      </c>
      <c r="I11" s="111"/>
      <c r="J11" s="108" t="s">
        <v>2659</v>
      </c>
      <c r="K11" s="111"/>
      <c r="L11" s="108" t="s">
        <v>2660</v>
      </c>
      <c r="M11" s="111"/>
      <c r="N11" s="107" t="s">
        <v>2660</v>
      </c>
      <c r="O11" s="111"/>
      <c r="P11" s="108" t="s">
        <v>2661</v>
      </c>
      <c r="Q11" s="111" t="s">
        <v>2677</v>
      </c>
      <c r="R11" s="107"/>
      <c r="S11" s="111"/>
      <c r="T11" s="108" t="s">
        <v>2663</v>
      </c>
      <c r="U11" s="111" t="s">
        <v>2679</v>
      </c>
      <c r="V11" s="107"/>
      <c r="W11" s="111"/>
      <c r="X11" s="108" t="s">
        <v>2665</v>
      </c>
      <c r="Y11" s="111"/>
      <c r="Z11" s="108" t="s">
        <v>2667</v>
      </c>
      <c r="AA11" s="111"/>
      <c r="AB11" s="108" t="s">
        <v>2682</v>
      </c>
    </row>
    <row r="12" spans="1:28" s="130" customFormat="1" x14ac:dyDescent="0.45">
      <c r="A12" s="111" t="s">
        <v>2683</v>
      </c>
      <c r="B12" s="108" t="s">
        <v>2684</v>
      </c>
      <c r="C12" s="111"/>
      <c r="D12" s="108" t="s">
        <v>2685</v>
      </c>
      <c r="E12" s="111" t="s">
        <v>2656</v>
      </c>
      <c r="F12" s="108" t="s">
        <v>2657</v>
      </c>
      <c r="G12" s="111" t="s">
        <v>2687</v>
      </c>
      <c r="H12" s="107"/>
      <c r="I12" s="111"/>
      <c r="J12" s="108" t="s">
        <v>2675</v>
      </c>
      <c r="K12" s="111" t="s">
        <v>2532</v>
      </c>
      <c r="L12" s="108" t="s">
        <v>2533</v>
      </c>
      <c r="M12" s="111" t="s">
        <v>2610</v>
      </c>
      <c r="N12" s="107"/>
      <c r="O12" s="111"/>
      <c r="P12" s="108" t="s">
        <v>2676</v>
      </c>
      <c r="Q12" s="111" t="s">
        <v>2691</v>
      </c>
      <c r="R12" s="107"/>
      <c r="S12" s="111"/>
      <c r="T12" s="108" t="s">
        <v>2678</v>
      </c>
      <c r="U12" s="111" t="s">
        <v>2693</v>
      </c>
      <c r="V12" s="107"/>
      <c r="W12" s="111"/>
      <c r="X12" s="108" t="s">
        <v>2680</v>
      </c>
      <c r="Y12" s="111"/>
      <c r="Z12" s="108" t="s">
        <v>2681</v>
      </c>
      <c r="AA12" s="111" t="s">
        <v>2697</v>
      </c>
      <c r="AB12" s="108" t="s">
        <v>2698</v>
      </c>
    </row>
    <row r="13" spans="1:28" s="130" customFormat="1" x14ac:dyDescent="0.45">
      <c r="A13" s="111"/>
      <c r="B13" s="108" t="s">
        <v>2699</v>
      </c>
      <c r="C13" s="111"/>
      <c r="D13" s="108" t="s">
        <v>2700</v>
      </c>
      <c r="E13" s="111"/>
      <c r="F13" s="107" t="s">
        <v>2673</v>
      </c>
      <c r="G13" s="111" t="s">
        <v>2702</v>
      </c>
      <c r="H13" s="107"/>
      <c r="I13" s="111"/>
      <c r="J13" s="108" t="s">
        <v>2688</v>
      </c>
      <c r="K13" s="111"/>
      <c r="L13" s="108" t="s">
        <v>2552</v>
      </c>
      <c r="M13" s="111" t="s">
        <v>2689</v>
      </c>
      <c r="N13" s="107"/>
      <c r="O13" s="111"/>
      <c r="P13" s="108" t="s">
        <v>2690</v>
      </c>
      <c r="Q13" s="111" t="s">
        <v>2704</v>
      </c>
      <c r="R13" s="107"/>
      <c r="S13" s="111"/>
      <c r="T13" s="108" t="s">
        <v>2692</v>
      </c>
      <c r="U13" s="111" t="s">
        <v>2707</v>
      </c>
      <c r="V13" s="108" t="s">
        <v>2708</v>
      </c>
      <c r="W13" s="111" t="s">
        <v>2694</v>
      </c>
      <c r="X13" s="108" t="s">
        <v>2695</v>
      </c>
      <c r="Y13" s="111"/>
      <c r="Z13" s="107" t="s">
        <v>2696</v>
      </c>
      <c r="AA13" s="111"/>
      <c r="AB13" s="108" t="s">
        <v>2711</v>
      </c>
    </row>
    <row r="14" spans="1:28" s="130" customFormat="1" x14ac:dyDescent="0.45">
      <c r="A14" s="111"/>
      <c r="B14" s="108" t="s">
        <v>2712</v>
      </c>
      <c r="C14" s="111" t="s">
        <v>2713</v>
      </c>
      <c r="D14" s="108" t="s">
        <v>2714</v>
      </c>
      <c r="E14" s="111"/>
      <c r="F14" s="108" t="s">
        <v>2686</v>
      </c>
      <c r="G14" s="111" t="s">
        <v>2717</v>
      </c>
      <c r="H14" s="107"/>
      <c r="I14" s="111"/>
      <c r="J14" s="108" t="s">
        <v>2703</v>
      </c>
      <c r="K14" s="111"/>
      <c r="L14" s="108" t="s">
        <v>3468</v>
      </c>
      <c r="M14" s="111" t="s">
        <v>2704</v>
      </c>
      <c r="N14" s="107"/>
      <c r="O14" s="111"/>
      <c r="P14" s="107" t="s">
        <v>2705</v>
      </c>
      <c r="Q14" s="111" t="s">
        <v>2721</v>
      </c>
      <c r="R14" s="107"/>
      <c r="S14" s="111"/>
      <c r="T14" s="107" t="s">
        <v>2706</v>
      </c>
      <c r="U14" s="111"/>
      <c r="V14" s="108" t="s">
        <v>2722</v>
      </c>
      <c r="W14" s="111"/>
      <c r="X14" s="108" t="s">
        <v>2709</v>
      </c>
      <c r="Y14" s="111" t="s">
        <v>2710</v>
      </c>
      <c r="Z14" s="107"/>
      <c r="AA14" s="111"/>
      <c r="AB14" s="108" t="s">
        <v>2725</v>
      </c>
    </row>
    <row r="15" spans="1:28" s="130" customFormat="1" x14ac:dyDescent="0.45">
      <c r="A15" s="111"/>
      <c r="B15" s="108" t="s">
        <v>2726</v>
      </c>
      <c r="C15" s="111"/>
      <c r="D15" s="108" t="s">
        <v>2727</v>
      </c>
      <c r="E15" s="111" t="s">
        <v>2701</v>
      </c>
      <c r="F15" s="108"/>
      <c r="G15" s="111" t="s">
        <v>2729</v>
      </c>
      <c r="H15" s="108" t="s">
        <v>2730</v>
      </c>
      <c r="I15" s="111"/>
      <c r="J15" s="108" t="s">
        <v>2718</v>
      </c>
      <c r="K15" s="111"/>
      <c r="L15" s="108" t="s">
        <v>2564</v>
      </c>
      <c r="M15" s="111" t="s">
        <v>2719</v>
      </c>
      <c r="N15" s="107"/>
      <c r="O15" s="111" t="s">
        <v>2720</v>
      </c>
      <c r="P15" s="107"/>
      <c r="Q15" s="111" t="s">
        <v>2733</v>
      </c>
      <c r="R15" s="107"/>
      <c r="S15" s="111" t="s">
        <v>2640</v>
      </c>
      <c r="T15" s="107"/>
      <c r="U15" s="111" t="s">
        <v>2735</v>
      </c>
      <c r="V15" s="108" t="s">
        <v>2736</v>
      </c>
      <c r="W15" s="111"/>
      <c r="X15" s="108" t="s">
        <v>2723</v>
      </c>
      <c r="Y15" s="112" t="s">
        <v>2724</v>
      </c>
      <c r="Z15" s="107"/>
      <c r="AA15" s="111"/>
      <c r="AB15" s="108" t="s">
        <v>2739</v>
      </c>
    </row>
    <row r="16" spans="1:28" s="130" customFormat="1" x14ac:dyDescent="0.45">
      <c r="A16" s="111"/>
      <c r="B16" s="108" t="s">
        <v>2740</v>
      </c>
      <c r="C16" s="111"/>
      <c r="D16" s="108" t="s">
        <v>2741</v>
      </c>
      <c r="E16" s="111" t="s">
        <v>2715</v>
      </c>
      <c r="F16" s="108" t="s">
        <v>2716</v>
      </c>
      <c r="G16" s="111"/>
      <c r="H16" s="108" t="s">
        <v>2743</v>
      </c>
      <c r="I16" s="111"/>
      <c r="J16" s="108" t="s">
        <v>2731</v>
      </c>
      <c r="K16" s="111"/>
      <c r="L16" s="108" t="s">
        <v>2578</v>
      </c>
      <c r="M16" s="111" t="s">
        <v>2702</v>
      </c>
      <c r="N16" s="107"/>
      <c r="O16" s="111" t="s">
        <v>2732</v>
      </c>
      <c r="P16" s="108"/>
      <c r="Q16" s="111" t="s">
        <v>2748</v>
      </c>
      <c r="R16" s="107"/>
      <c r="S16" s="111" t="s">
        <v>2734</v>
      </c>
      <c r="T16" s="107"/>
      <c r="U16" s="111"/>
      <c r="V16" s="108" t="s">
        <v>2750</v>
      </c>
      <c r="W16" s="111" t="s">
        <v>2737</v>
      </c>
      <c r="X16" s="108" t="s">
        <v>2738</v>
      </c>
      <c r="Y16" s="112"/>
      <c r="Z16" s="107"/>
      <c r="AA16" s="111" t="s">
        <v>3474</v>
      </c>
      <c r="AB16" s="107"/>
    </row>
    <row r="17" spans="1:28" s="130" customFormat="1" x14ac:dyDescent="0.45">
      <c r="A17" s="111"/>
      <c r="B17" s="108" t="s">
        <v>2753</v>
      </c>
      <c r="C17" s="111"/>
      <c r="D17" s="108" t="s">
        <v>2754</v>
      </c>
      <c r="E17" s="111"/>
      <c r="F17" s="108" t="s">
        <v>2728</v>
      </c>
      <c r="G17" s="111"/>
      <c r="H17" s="108" t="s">
        <v>2756</v>
      </c>
      <c r="I17" s="111"/>
      <c r="J17" s="108" t="s">
        <v>2744</v>
      </c>
      <c r="K17" s="111"/>
      <c r="L17" s="108" t="s">
        <v>2596</v>
      </c>
      <c r="M17" s="111" t="s">
        <v>2745</v>
      </c>
      <c r="N17" s="108"/>
      <c r="O17" s="111" t="s">
        <v>2746</v>
      </c>
      <c r="P17" s="108" t="s">
        <v>2747</v>
      </c>
      <c r="Q17" s="111" t="s">
        <v>2761</v>
      </c>
      <c r="R17" s="107"/>
      <c r="S17" s="111" t="s">
        <v>2749</v>
      </c>
      <c r="T17" s="108"/>
      <c r="U17" s="111"/>
      <c r="V17" s="108" t="s">
        <v>2764</v>
      </c>
      <c r="W17" s="111"/>
      <c r="X17" s="107" t="s">
        <v>2751</v>
      </c>
      <c r="Y17" s="112"/>
      <c r="Z17" s="107"/>
      <c r="AA17" s="111" t="s">
        <v>2752</v>
      </c>
      <c r="AB17" s="107"/>
    </row>
    <row r="18" spans="1:28" s="130" customFormat="1" x14ac:dyDescent="0.45">
      <c r="A18" s="111" t="s">
        <v>2767</v>
      </c>
      <c r="B18" s="108" t="s">
        <v>2768</v>
      </c>
      <c r="C18" s="111"/>
      <c r="D18" s="108" t="s">
        <v>2769</v>
      </c>
      <c r="E18" s="112"/>
      <c r="F18" s="107" t="s">
        <v>2742</v>
      </c>
      <c r="G18" s="111" t="s">
        <v>2770</v>
      </c>
      <c r="H18" s="107"/>
      <c r="I18" s="111"/>
      <c r="J18" s="108" t="s">
        <v>2757</v>
      </c>
      <c r="K18" s="111" t="s">
        <v>2625</v>
      </c>
      <c r="L18" s="108" t="s">
        <v>2626</v>
      </c>
      <c r="M18" s="111" t="s">
        <v>2758</v>
      </c>
      <c r="N18" s="108" t="s">
        <v>2759</v>
      </c>
      <c r="O18" s="111"/>
      <c r="P18" s="108" t="s">
        <v>2760</v>
      </c>
      <c r="Q18" s="111" t="s">
        <v>3475</v>
      </c>
      <c r="R18" s="107"/>
      <c r="S18" s="111" t="s">
        <v>2762</v>
      </c>
      <c r="T18" s="108" t="s">
        <v>2763</v>
      </c>
      <c r="U18" s="111" t="s">
        <v>2777</v>
      </c>
      <c r="V18" s="107"/>
      <c r="W18" s="111" t="s">
        <v>2765</v>
      </c>
      <c r="X18" s="107"/>
      <c r="Y18" s="112"/>
      <c r="Z18" s="107"/>
      <c r="AA18" s="111" t="s">
        <v>2766</v>
      </c>
      <c r="AB18" s="108"/>
    </row>
    <row r="19" spans="1:28" s="130" customFormat="1" x14ac:dyDescent="0.45">
      <c r="A19" s="111"/>
      <c r="B19" s="108" t="s">
        <v>2781</v>
      </c>
      <c r="C19" s="111"/>
      <c r="D19" s="108" t="s">
        <v>2782</v>
      </c>
      <c r="E19" s="112"/>
      <c r="F19" s="107" t="s">
        <v>2755</v>
      </c>
      <c r="G19" s="111" t="s">
        <v>2783</v>
      </c>
      <c r="H19" s="108" t="s">
        <v>2784</v>
      </c>
      <c r="I19" s="111"/>
      <c r="J19" s="108" t="s">
        <v>2771</v>
      </c>
      <c r="K19" s="111"/>
      <c r="L19" s="108" t="s">
        <v>2642</v>
      </c>
      <c r="M19" s="111"/>
      <c r="N19" s="108" t="s">
        <v>2772</v>
      </c>
      <c r="O19" s="111" t="s">
        <v>2773</v>
      </c>
      <c r="P19" s="108" t="s">
        <v>2774</v>
      </c>
      <c r="Q19" s="111" t="s">
        <v>2775</v>
      </c>
      <c r="R19" s="107"/>
      <c r="S19" s="111"/>
      <c r="T19" s="108" t="s">
        <v>2776</v>
      </c>
      <c r="U19" s="111" t="s">
        <v>2791</v>
      </c>
      <c r="V19" s="107"/>
      <c r="W19" s="111" t="s">
        <v>2778</v>
      </c>
      <c r="X19" s="107"/>
      <c r="Y19" s="112"/>
      <c r="Z19" s="107"/>
      <c r="AA19" s="111" t="s">
        <v>2779</v>
      </c>
      <c r="AB19" s="108" t="s">
        <v>2780</v>
      </c>
    </row>
    <row r="20" spans="1:28" s="130" customFormat="1" x14ac:dyDescent="0.45">
      <c r="A20" s="111"/>
      <c r="B20" s="108" t="s">
        <v>2794</v>
      </c>
      <c r="C20" s="111"/>
      <c r="D20" s="108" t="s">
        <v>2795</v>
      </c>
      <c r="E20" s="112"/>
      <c r="F20" s="107"/>
      <c r="G20" s="111"/>
      <c r="H20" s="108" t="s">
        <v>2796</v>
      </c>
      <c r="I20" s="111"/>
      <c r="J20" s="108" t="s">
        <v>2785</v>
      </c>
      <c r="K20" s="111"/>
      <c r="L20" s="108" t="s">
        <v>2659</v>
      </c>
      <c r="M20" s="111" t="s">
        <v>2786</v>
      </c>
      <c r="N20" s="107" t="s">
        <v>2787</v>
      </c>
      <c r="O20" s="111"/>
      <c r="P20" s="108" t="s">
        <v>2788</v>
      </c>
      <c r="Q20" s="111" t="s">
        <v>2789</v>
      </c>
      <c r="R20" s="107"/>
      <c r="S20" s="111"/>
      <c r="T20" s="108" t="s">
        <v>2790</v>
      </c>
      <c r="U20" s="111" t="s">
        <v>2802</v>
      </c>
      <c r="V20" s="107"/>
      <c r="W20" s="111" t="s">
        <v>2792</v>
      </c>
      <c r="X20" s="107"/>
      <c r="Y20" s="112"/>
      <c r="Z20" s="107"/>
      <c r="AA20" s="111"/>
      <c r="AB20" s="107" t="s">
        <v>2793</v>
      </c>
    </row>
    <row r="21" spans="1:28" s="130" customFormat="1" x14ac:dyDescent="0.45">
      <c r="A21" s="111"/>
      <c r="B21" s="108" t="s">
        <v>2805</v>
      </c>
      <c r="C21" s="111" t="s">
        <v>2806</v>
      </c>
      <c r="D21" s="108" t="s">
        <v>2807</v>
      </c>
      <c r="E21" s="112"/>
      <c r="F21" s="107"/>
      <c r="G21" s="111"/>
      <c r="H21" s="108" t="s">
        <v>2808</v>
      </c>
      <c r="I21" s="111"/>
      <c r="J21" s="108" t="s">
        <v>2797</v>
      </c>
      <c r="K21" s="111"/>
      <c r="L21" s="108" t="s">
        <v>2675</v>
      </c>
      <c r="M21" s="111" t="s">
        <v>2798</v>
      </c>
      <c r="N21" s="108"/>
      <c r="O21" s="111"/>
      <c r="P21" s="108" t="s">
        <v>2799</v>
      </c>
      <c r="Q21" s="111" t="s">
        <v>2800</v>
      </c>
      <c r="R21" s="107"/>
      <c r="S21" s="112"/>
      <c r="T21" s="107" t="s">
        <v>2801</v>
      </c>
      <c r="U21" s="111" t="s">
        <v>2814</v>
      </c>
      <c r="V21" s="108" t="s">
        <v>2815</v>
      </c>
      <c r="W21" s="111" t="s">
        <v>2803</v>
      </c>
      <c r="X21" s="107"/>
      <c r="Y21" s="112"/>
      <c r="Z21" s="107"/>
      <c r="AA21" s="111" t="s">
        <v>2804</v>
      </c>
      <c r="AB21" s="107"/>
    </row>
    <row r="22" spans="1:28" s="130" customFormat="1" x14ac:dyDescent="0.45">
      <c r="A22" s="111" t="s">
        <v>2818</v>
      </c>
      <c r="B22" s="108" t="s">
        <v>2819</v>
      </c>
      <c r="C22" s="111"/>
      <c r="D22" s="108" t="s">
        <v>2820</v>
      </c>
      <c r="E22" s="112"/>
      <c r="F22" s="107"/>
      <c r="G22" s="111"/>
      <c r="H22" s="108" t="s">
        <v>2821</v>
      </c>
      <c r="I22" s="111"/>
      <c r="J22" s="108" t="s">
        <v>2809</v>
      </c>
      <c r="K22" s="111"/>
      <c r="L22" s="108" t="s">
        <v>2688</v>
      </c>
      <c r="M22" s="111" t="s">
        <v>2810</v>
      </c>
      <c r="N22" s="108" t="s">
        <v>2811</v>
      </c>
      <c r="O22" s="111"/>
      <c r="P22" s="108" t="s">
        <v>2812</v>
      </c>
      <c r="Q22" s="111" t="s">
        <v>2813</v>
      </c>
      <c r="R22" s="107"/>
      <c r="S22" s="112"/>
      <c r="T22" s="107"/>
      <c r="U22" s="111"/>
      <c r="V22" s="108" t="s">
        <v>2828</v>
      </c>
      <c r="W22" s="111" t="s">
        <v>2816</v>
      </c>
      <c r="X22" s="107"/>
      <c r="Y22" s="112"/>
      <c r="Z22" s="107"/>
      <c r="AA22" s="111" t="s">
        <v>2817</v>
      </c>
      <c r="AB22" s="107"/>
    </row>
    <row r="23" spans="1:28" s="130" customFormat="1" x14ac:dyDescent="0.45">
      <c r="A23" s="111"/>
      <c r="B23" s="108" t="s">
        <v>2831</v>
      </c>
      <c r="C23" s="111"/>
      <c r="D23" s="108" t="s">
        <v>2832</v>
      </c>
      <c r="E23" s="112"/>
      <c r="F23" s="107"/>
      <c r="G23" s="111"/>
      <c r="H23" s="108" t="s">
        <v>2833</v>
      </c>
      <c r="I23" s="111" t="s">
        <v>2822</v>
      </c>
      <c r="J23" s="108" t="s">
        <v>2823</v>
      </c>
      <c r="K23" s="111"/>
      <c r="L23" s="108" t="s">
        <v>2703</v>
      </c>
      <c r="M23" s="111"/>
      <c r="N23" s="108" t="s">
        <v>2824</v>
      </c>
      <c r="O23" s="111" t="s">
        <v>2825</v>
      </c>
      <c r="P23" s="108" t="s">
        <v>2826</v>
      </c>
      <c r="Q23" s="111" t="s">
        <v>2827</v>
      </c>
      <c r="R23" s="108"/>
      <c r="S23" s="112"/>
      <c r="T23" s="107"/>
      <c r="U23" s="111" t="s">
        <v>2840</v>
      </c>
      <c r="V23" s="108" t="s">
        <v>2841</v>
      </c>
      <c r="W23" s="111" t="s">
        <v>2829</v>
      </c>
      <c r="X23" s="108"/>
      <c r="Y23" s="112"/>
      <c r="Z23" s="107"/>
      <c r="AA23" s="112" t="s">
        <v>2830</v>
      </c>
      <c r="AB23" s="107"/>
    </row>
    <row r="24" spans="1:28" s="130" customFormat="1" x14ac:dyDescent="0.45">
      <c r="A24" s="111"/>
      <c r="B24" s="108" t="s">
        <v>2844</v>
      </c>
      <c r="C24" s="111"/>
      <c r="D24" s="108" t="s">
        <v>2845</v>
      </c>
      <c r="E24" s="112"/>
      <c r="F24" s="107"/>
      <c r="G24" s="111" t="s">
        <v>2846</v>
      </c>
      <c r="H24" s="107"/>
      <c r="I24" s="111"/>
      <c r="J24" s="108" t="s">
        <v>2834</v>
      </c>
      <c r="K24" s="111"/>
      <c r="L24" s="108" t="s">
        <v>2718</v>
      </c>
      <c r="M24" s="111" t="s">
        <v>2835</v>
      </c>
      <c r="N24" s="108" t="s">
        <v>2836</v>
      </c>
      <c r="O24" s="111"/>
      <c r="P24" s="108" t="s">
        <v>2837</v>
      </c>
      <c r="Q24" s="111" t="s">
        <v>2838</v>
      </c>
      <c r="R24" s="108" t="s">
        <v>2839</v>
      </c>
      <c r="S24" s="112"/>
      <c r="T24" s="107"/>
      <c r="U24" s="111"/>
      <c r="V24" s="108" t="s">
        <v>2851</v>
      </c>
      <c r="W24" s="111" t="s">
        <v>2842</v>
      </c>
      <c r="X24" s="108" t="s">
        <v>2843</v>
      </c>
      <c r="Y24" s="112"/>
      <c r="Z24" s="107"/>
      <c r="AA24" s="112"/>
      <c r="AB24" s="107"/>
    </row>
    <row r="25" spans="1:28" s="130" customFormat="1" x14ac:dyDescent="0.45">
      <c r="A25" s="111"/>
      <c r="B25" s="108" t="s">
        <v>3476</v>
      </c>
      <c r="C25" s="111" t="s">
        <v>2855</v>
      </c>
      <c r="D25" s="108" t="s">
        <v>2856</v>
      </c>
      <c r="E25" s="112"/>
      <c r="F25" s="107"/>
      <c r="G25" s="111" t="s">
        <v>2857</v>
      </c>
      <c r="H25" s="107"/>
      <c r="I25" s="111"/>
      <c r="J25" s="108" t="s">
        <v>2847</v>
      </c>
      <c r="K25" s="111"/>
      <c r="L25" s="108" t="s">
        <v>2731</v>
      </c>
      <c r="M25" s="111"/>
      <c r="N25" s="108" t="s">
        <v>2848</v>
      </c>
      <c r="O25" s="111"/>
      <c r="P25" s="108" t="s">
        <v>2849</v>
      </c>
      <c r="Q25" s="111"/>
      <c r="R25" s="108" t="s">
        <v>2850</v>
      </c>
      <c r="S25" s="112"/>
      <c r="T25" s="107"/>
      <c r="U25" s="111"/>
      <c r="V25" s="108" t="s">
        <v>2862</v>
      </c>
      <c r="W25" s="111"/>
      <c r="X25" s="108" t="s">
        <v>2852</v>
      </c>
      <c r="Y25" s="112"/>
      <c r="Z25" s="107"/>
      <c r="AA25" s="112"/>
      <c r="AB25" s="107"/>
    </row>
    <row r="26" spans="1:28" s="130" customFormat="1" x14ac:dyDescent="0.45">
      <c r="A26" s="111" t="s">
        <v>2853</v>
      </c>
      <c r="B26" s="108" t="s">
        <v>2854</v>
      </c>
      <c r="C26" s="111"/>
      <c r="D26" s="108" t="s">
        <v>2865</v>
      </c>
      <c r="E26" s="112"/>
      <c r="F26" s="107"/>
      <c r="G26" s="111" t="s">
        <v>2734</v>
      </c>
      <c r="H26" s="107"/>
      <c r="I26" s="111"/>
      <c r="J26" s="108" t="s">
        <v>2858</v>
      </c>
      <c r="K26" s="111"/>
      <c r="L26" s="108" t="s">
        <v>2744</v>
      </c>
      <c r="M26" s="111"/>
      <c r="N26" s="108" t="s">
        <v>2859</v>
      </c>
      <c r="O26" s="111"/>
      <c r="P26" s="108" t="s">
        <v>2860</v>
      </c>
      <c r="Q26" s="111"/>
      <c r="R26" s="107" t="s">
        <v>2861</v>
      </c>
      <c r="S26" s="112"/>
      <c r="T26" s="107"/>
      <c r="U26" s="111" t="s">
        <v>2773</v>
      </c>
      <c r="V26" s="108" t="s">
        <v>2774</v>
      </c>
      <c r="W26" s="111"/>
      <c r="X26" s="108" t="s">
        <v>2863</v>
      </c>
      <c r="Y26" s="112"/>
      <c r="Z26" s="107"/>
      <c r="AA26" s="112"/>
      <c r="AB26" s="107"/>
    </row>
    <row r="27" spans="1:28" s="130" customFormat="1" x14ac:dyDescent="0.45">
      <c r="A27" s="111"/>
      <c r="B27" s="108" t="s">
        <v>2864</v>
      </c>
      <c r="C27" s="111"/>
      <c r="D27" s="108" t="s">
        <v>2873</v>
      </c>
      <c r="E27" s="112"/>
      <c r="F27" s="107"/>
      <c r="G27" s="111" t="s">
        <v>2874</v>
      </c>
      <c r="H27" s="108" t="s">
        <v>2875</v>
      </c>
      <c r="I27" s="111"/>
      <c r="J27" s="107" t="s">
        <v>2866</v>
      </c>
      <c r="K27" s="111"/>
      <c r="L27" s="108" t="s">
        <v>2757</v>
      </c>
      <c r="M27" s="111"/>
      <c r="N27" s="108" t="s">
        <v>2867</v>
      </c>
      <c r="O27" s="111"/>
      <c r="P27" s="108" t="s">
        <v>2868</v>
      </c>
      <c r="Q27" s="111" t="s">
        <v>2869</v>
      </c>
      <c r="R27" s="107"/>
      <c r="S27" s="112"/>
      <c r="T27" s="107"/>
      <c r="U27" s="111"/>
      <c r="V27" s="108" t="s">
        <v>2788</v>
      </c>
      <c r="W27" s="111"/>
      <c r="X27" s="107" t="s">
        <v>2870</v>
      </c>
      <c r="Y27" s="112"/>
      <c r="Z27" s="107"/>
      <c r="AA27" s="112"/>
      <c r="AB27" s="107"/>
    </row>
    <row r="28" spans="1:28" s="130" customFormat="1" x14ac:dyDescent="0.45">
      <c r="A28" s="111" t="s">
        <v>2871</v>
      </c>
      <c r="B28" s="108" t="s">
        <v>2872</v>
      </c>
      <c r="C28" s="111" t="s">
        <v>2882</v>
      </c>
      <c r="D28" s="108" t="s">
        <v>2883</v>
      </c>
      <c r="E28" s="112"/>
      <c r="F28" s="107"/>
      <c r="G28" s="111"/>
      <c r="H28" s="108" t="s">
        <v>2884</v>
      </c>
      <c r="I28" s="111" t="s">
        <v>2876</v>
      </c>
      <c r="J28" s="107"/>
      <c r="K28" s="111"/>
      <c r="L28" s="108" t="s">
        <v>2771</v>
      </c>
      <c r="M28" s="111"/>
      <c r="N28" s="108" t="s">
        <v>2877</v>
      </c>
      <c r="O28" s="111"/>
      <c r="P28" s="108" t="s">
        <v>2878</v>
      </c>
      <c r="Q28" s="111" t="s">
        <v>2879</v>
      </c>
      <c r="R28" s="107"/>
      <c r="S28" s="112"/>
      <c r="T28" s="107"/>
      <c r="U28" s="111"/>
      <c r="V28" s="108" t="s">
        <v>2799</v>
      </c>
      <c r="W28" s="111" t="s">
        <v>2880</v>
      </c>
      <c r="X28" s="108"/>
      <c r="Y28" s="112"/>
      <c r="Z28" s="107"/>
      <c r="AA28" s="112"/>
      <c r="AB28" s="107"/>
    </row>
    <row r="29" spans="1:28" s="130" customFormat="1" x14ac:dyDescent="0.45">
      <c r="A29" s="111"/>
      <c r="B29" s="108" t="s">
        <v>2881</v>
      </c>
      <c r="C29" s="111"/>
      <c r="D29" s="108" t="s">
        <v>2892</v>
      </c>
      <c r="E29" s="112"/>
      <c r="F29" s="107"/>
      <c r="G29" s="111" t="s">
        <v>2893</v>
      </c>
      <c r="H29" s="108" t="s">
        <v>2894</v>
      </c>
      <c r="I29" s="111" t="s">
        <v>2885</v>
      </c>
      <c r="J29" s="108"/>
      <c r="K29" s="111"/>
      <c r="L29" s="108" t="s">
        <v>2785</v>
      </c>
      <c r="M29" s="111"/>
      <c r="N29" s="108" t="s">
        <v>3477</v>
      </c>
      <c r="O29" s="111"/>
      <c r="P29" s="108" t="s">
        <v>2887</v>
      </c>
      <c r="Q29" s="111" t="s">
        <v>2888</v>
      </c>
      <c r="R29" s="108"/>
      <c r="S29" s="112"/>
      <c r="T29" s="107"/>
      <c r="U29" s="111"/>
      <c r="V29" s="108" t="s">
        <v>2812</v>
      </c>
      <c r="W29" s="111" t="s">
        <v>2889</v>
      </c>
      <c r="X29" s="108" t="s">
        <v>2890</v>
      </c>
      <c r="Y29" s="112"/>
      <c r="Z29" s="107"/>
      <c r="AA29" s="112"/>
      <c r="AB29" s="107"/>
    </row>
    <row r="30" spans="1:28" s="130" customFormat="1" x14ac:dyDescent="0.45">
      <c r="A30" s="111"/>
      <c r="B30" s="108" t="s">
        <v>2891</v>
      </c>
      <c r="C30" s="111"/>
      <c r="D30" s="108" t="s">
        <v>2903</v>
      </c>
      <c r="E30" s="112"/>
      <c r="F30" s="107"/>
      <c r="G30" s="111"/>
      <c r="H30" s="108" t="s">
        <v>2904</v>
      </c>
      <c r="I30" s="111" t="s">
        <v>2895</v>
      </c>
      <c r="J30" s="108" t="s">
        <v>2896</v>
      </c>
      <c r="K30" s="111"/>
      <c r="L30" s="108" t="s">
        <v>2797</v>
      </c>
      <c r="M30" s="111"/>
      <c r="N30" s="108" t="s">
        <v>2886</v>
      </c>
      <c r="O30" s="111"/>
      <c r="P30" s="107" t="s">
        <v>2898</v>
      </c>
      <c r="Q30" s="111" t="s">
        <v>2899</v>
      </c>
      <c r="R30" s="107" t="s">
        <v>2900</v>
      </c>
      <c r="S30" s="112"/>
      <c r="T30" s="107"/>
      <c r="U30" s="111" t="s">
        <v>2911</v>
      </c>
      <c r="V30" s="107"/>
      <c r="W30" s="111"/>
      <c r="X30" s="108" t="s">
        <v>2901</v>
      </c>
      <c r="Y30" s="112"/>
      <c r="Z30" s="107"/>
      <c r="AA30" s="112"/>
      <c r="AB30" s="107"/>
    </row>
    <row r="31" spans="1:28" s="130" customFormat="1" x14ac:dyDescent="0.45">
      <c r="A31" s="111"/>
      <c r="B31" s="108" t="s">
        <v>2902</v>
      </c>
      <c r="C31" s="111"/>
      <c r="D31" s="108" t="s">
        <v>2915</v>
      </c>
      <c r="E31" s="112"/>
      <c r="F31" s="107"/>
      <c r="G31" s="111"/>
      <c r="H31" s="108" t="s">
        <v>2916</v>
      </c>
      <c r="I31" s="111"/>
      <c r="J31" s="108" t="s">
        <v>2905</v>
      </c>
      <c r="K31" s="111"/>
      <c r="L31" s="108" t="s">
        <v>2809</v>
      </c>
      <c r="M31" s="111"/>
      <c r="N31" s="108" t="s">
        <v>2897</v>
      </c>
      <c r="O31" s="111" t="s">
        <v>2909</v>
      </c>
      <c r="P31" s="107"/>
      <c r="Q31" s="111" t="s">
        <v>2910</v>
      </c>
      <c r="R31" s="108"/>
      <c r="S31" s="112"/>
      <c r="T31" s="107"/>
      <c r="U31" s="111" t="s">
        <v>2923</v>
      </c>
      <c r="V31" s="107"/>
      <c r="W31" s="111" t="s">
        <v>2912</v>
      </c>
      <c r="X31" s="108" t="s">
        <v>2913</v>
      </c>
      <c r="Y31" s="112"/>
      <c r="Z31" s="107"/>
      <c r="AA31" s="112"/>
      <c r="AB31" s="107"/>
    </row>
    <row r="32" spans="1:28" s="130" customFormat="1" x14ac:dyDescent="0.45">
      <c r="A32" s="111"/>
      <c r="B32" s="108" t="s">
        <v>2914</v>
      </c>
      <c r="C32" s="111"/>
      <c r="D32" s="108" t="s">
        <v>2927</v>
      </c>
      <c r="E32" s="112"/>
      <c r="F32" s="107"/>
      <c r="G32" s="111" t="s">
        <v>2928</v>
      </c>
      <c r="H32" s="107"/>
      <c r="I32" s="111"/>
      <c r="J32" s="108" t="s">
        <v>2917</v>
      </c>
      <c r="K32" s="111" t="s">
        <v>2822</v>
      </c>
      <c r="L32" s="108" t="s">
        <v>2823</v>
      </c>
      <c r="M32" s="111"/>
      <c r="N32" s="108" t="s">
        <v>2908</v>
      </c>
      <c r="O32" s="111" t="s">
        <v>2920</v>
      </c>
      <c r="P32" s="107"/>
      <c r="Q32" s="111" t="s">
        <v>2921</v>
      </c>
      <c r="R32" s="108" t="s">
        <v>2922</v>
      </c>
      <c r="S32" s="112"/>
      <c r="T32" s="107"/>
      <c r="U32" s="112"/>
      <c r="V32" s="107"/>
      <c r="W32" s="111"/>
      <c r="X32" s="108" t="s">
        <v>2924</v>
      </c>
      <c r="Y32" s="112"/>
      <c r="Z32" s="107"/>
      <c r="AA32" s="112"/>
      <c r="AB32" s="107"/>
    </row>
    <row r="33" spans="1:28" s="130" customFormat="1" x14ac:dyDescent="0.45">
      <c r="A33" s="111" t="s">
        <v>2925</v>
      </c>
      <c r="B33" s="108" t="s">
        <v>2926</v>
      </c>
      <c r="C33" s="111"/>
      <c r="D33" s="108" t="s">
        <v>2935</v>
      </c>
      <c r="E33" s="112"/>
      <c r="F33" s="107"/>
      <c r="G33" s="112"/>
      <c r="H33" s="107"/>
      <c r="I33" s="111" t="s">
        <v>2906</v>
      </c>
      <c r="J33" s="108" t="s">
        <v>2907</v>
      </c>
      <c r="K33" s="111"/>
      <c r="L33" s="108" t="s">
        <v>2834</v>
      </c>
      <c r="M33" s="111"/>
      <c r="N33" s="108" t="s">
        <v>2919</v>
      </c>
      <c r="O33" s="111" t="s">
        <v>2800</v>
      </c>
      <c r="P33" s="108"/>
      <c r="Q33" s="111" t="s">
        <v>2931</v>
      </c>
      <c r="R33" s="107" t="s">
        <v>2932</v>
      </c>
      <c r="S33" s="112"/>
      <c r="T33" s="107"/>
      <c r="U33" s="112"/>
      <c r="V33" s="107"/>
      <c r="W33" s="112"/>
      <c r="X33" s="107" t="s">
        <v>2933</v>
      </c>
      <c r="Y33" s="112"/>
      <c r="Z33" s="107"/>
      <c r="AA33" s="112"/>
      <c r="AB33" s="107"/>
    </row>
    <row r="34" spans="1:28" s="130" customFormat="1" x14ac:dyDescent="0.45">
      <c r="A34" s="111"/>
      <c r="B34" s="108" t="s">
        <v>2934</v>
      </c>
      <c r="C34" s="111" t="s">
        <v>2943</v>
      </c>
      <c r="D34" s="108" t="s">
        <v>2944</v>
      </c>
      <c r="E34" s="112"/>
      <c r="F34" s="107"/>
      <c r="G34" s="112"/>
      <c r="H34" s="107"/>
      <c r="I34" s="111"/>
      <c r="J34" s="108" t="s">
        <v>2918</v>
      </c>
      <c r="K34" s="111"/>
      <c r="L34" s="108" t="s">
        <v>2847</v>
      </c>
      <c r="M34" s="111"/>
      <c r="N34" s="108" t="s">
        <v>2930</v>
      </c>
      <c r="O34" s="111" t="s">
        <v>2939</v>
      </c>
      <c r="P34" s="108" t="s">
        <v>2940</v>
      </c>
      <c r="Q34" s="111"/>
      <c r="R34" s="107" t="s">
        <v>3478</v>
      </c>
      <c r="S34" s="112"/>
      <c r="T34" s="107"/>
      <c r="U34" s="112"/>
      <c r="V34" s="107"/>
      <c r="W34" s="112"/>
      <c r="X34" s="107"/>
      <c r="Y34" s="112"/>
      <c r="Z34" s="107"/>
      <c r="AA34" s="112"/>
      <c r="AB34" s="107"/>
    </row>
    <row r="35" spans="1:28" s="130" customFormat="1" x14ac:dyDescent="0.45">
      <c r="A35" s="111"/>
      <c r="B35" s="107" t="s">
        <v>2942</v>
      </c>
      <c r="C35" s="111"/>
      <c r="D35" s="108" t="s">
        <v>2949</v>
      </c>
      <c r="E35" s="112"/>
      <c r="F35" s="107"/>
      <c r="G35" s="112"/>
      <c r="H35" s="107"/>
      <c r="I35" s="111"/>
      <c r="J35" s="108" t="s">
        <v>2929</v>
      </c>
      <c r="K35" s="111"/>
      <c r="L35" s="108" t="s">
        <v>2858</v>
      </c>
      <c r="M35" s="111" t="s">
        <v>2937</v>
      </c>
      <c r="N35" s="108" t="s">
        <v>2938</v>
      </c>
      <c r="O35" s="111"/>
      <c r="P35" s="108" t="s">
        <v>2946</v>
      </c>
      <c r="Q35" s="111" t="s">
        <v>2941</v>
      </c>
      <c r="R35" s="107"/>
      <c r="S35" s="112"/>
      <c r="T35" s="107"/>
      <c r="U35" s="112"/>
      <c r="V35" s="107"/>
      <c r="W35" s="112"/>
      <c r="X35" s="107"/>
      <c r="Y35" s="112"/>
      <c r="Z35" s="107"/>
      <c r="AA35" s="112"/>
      <c r="AB35" s="107"/>
    </row>
    <row r="36" spans="1:28" s="130" customFormat="1" x14ac:dyDescent="0.45">
      <c r="A36" s="112" t="s">
        <v>2948</v>
      </c>
      <c r="B36" s="107"/>
      <c r="C36" s="111"/>
      <c r="D36" s="108" t="s">
        <v>2953</v>
      </c>
      <c r="E36" s="112"/>
      <c r="F36" s="107"/>
      <c r="G36" s="112"/>
      <c r="H36" s="107"/>
      <c r="I36" s="111"/>
      <c r="J36" s="108" t="s">
        <v>2936</v>
      </c>
      <c r="K36" s="111"/>
      <c r="L36" s="107" t="s">
        <v>2866</v>
      </c>
      <c r="M36" s="111"/>
      <c r="N36" s="108" t="s">
        <v>2945</v>
      </c>
      <c r="O36" s="111"/>
      <c r="P36" s="108" t="s">
        <v>2951</v>
      </c>
      <c r="Q36" s="111" t="s">
        <v>2947</v>
      </c>
      <c r="R36" s="107"/>
      <c r="S36" s="112"/>
      <c r="T36" s="107"/>
      <c r="U36" s="112"/>
      <c r="V36" s="107"/>
      <c r="W36" s="112"/>
      <c r="X36" s="107"/>
      <c r="Y36" s="112"/>
      <c r="Z36" s="107"/>
      <c r="AA36" s="112"/>
      <c r="AB36" s="107"/>
    </row>
    <row r="37" spans="1:28" s="130" customFormat="1" x14ac:dyDescent="0.45">
      <c r="A37" s="112"/>
      <c r="B37" s="107"/>
      <c r="C37" s="111"/>
      <c r="D37" s="108" t="s">
        <v>2960</v>
      </c>
      <c r="E37" s="112"/>
      <c r="F37" s="107"/>
      <c r="G37" s="112"/>
      <c r="H37" s="107"/>
      <c r="I37" s="111" t="s">
        <v>2954</v>
      </c>
      <c r="J37" s="108" t="s">
        <v>2955</v>
      </c>
      <c r="K37" s="111" t="s">
        <v>2906</v>
      </c>
      <c r="L37" s="108" t="s">
        <v>2907</v>
      </c>
      <c r="M37" s="111"/>
      <c r="N37" s="108" t="s">
        <v>2950</v>
      </c>
      <c r="O37" s="111"/>
      <c r="P37" s="108" t="s">
        <v>2958</v>
      </c>
      <c r="Q37" s="111" t="s">
        <v>2952</v>
      </c>
      <c r="R37" s="108"/>
      <c r="S37" s="112"/>
      <c r="T37" s="107"/>
      <c r="U37" s="112"/>
      <c r="V37" s="107"/>
      <c r="W37" s="112"/>
      <c r="X37" s="107"/>
      <c r="Y37" s="112"/>
      <c r="Z37" s="107"/>
      <c r="AA37" s="112"/>
      <c r="AB37" s="107"/>
    </row>
    <row r="38" spans="1:28" s="130" customFormat="1" x14ac:dyDescent="0.45">
      <c r="A38" s="112"/>
      <c r="B38" s="107"/>
      <c r="C38" s="111"/>
      <c r="D38" s="108" t="s">
        <v>2966</v>
      </c>
      <c r="E38" s="112"/>
      <c r="F38" s="107"/>
      <c r="G38" s="112"/>
      <c r="H38" s="107"/>
      <c r="I38" s="111"/>
      <c r="J38" s="108" t="s">
        <v>2961</v>
      </c>
      <c r="K38" s="111"/>
      <c r="L38" s="108" t="s">
        <v>2918</v>
      </c>
      <c r="M38" s="111"/>
      <c r="N38" s="108" t="s">
        <v>2957</v>
      </c>
      <c r="O38" s="111"/>
      <c r="P38" s="108" t="s">
        <v>2963</v>
      </c>
      <c r="Q38" s="111" t="s">
        <v>2959</v>
      </c>
      <c r="R38" s="108"/>
      <c r="S38" s="112"/>
      <c r="T38" s="107"/>
      <c r="U38" s="112"/>
      <c r="V38" s="107"/>
      <c r="W38" s="112"/>
      <c r="X38" s="107"/>
      <c r="Y38" s="112"/>
      <c r="Z38" s="107"/>
      <c r="AA38" s="112"/>
      <c r="AB38" s="107"/>
    </row>
    <row r="39" spans="1:28" s="130" customFormat="1" x14ac:dyDescent="0.45">
      <c r="A39" s="112"/>
      <c r="B39" s="107"/>
      <c r="C39" s="111"/>
      <c r="D39" s="108" t="s">
        <v>2971</v>
      </c>
      <c r="E39" s="112"/>
      <c r="F39" s="107"/>
      <c r="G39" s="112"/>
      <c r="H39" s="107"/>
      <c r="I39" s="111"/>
      <c r="J39" s="108" t="s">
        <v>2967</v>
      </c>
      <c r="K39" s="111"/>
      <c r="L39" s="108" t="s">
        <v>2929</v>
      </c>
      <c r="M39" s="111"/>
      <c r="N39" s="108" t="s">
        <v>2962</v>
      </c>
      <c r="O39" s="111"/>
      <c r="P39" s="108" t="s">
        <v>2969</v>
      </c>
      <c r="Q39" s="111" t="s">
        <v>2964</v>
      </c>
      <c r="R39" s="108" t="s">
        <v>2965</v>
      </c>
      <c r="S39" s="112"/>
      <c r="T39" s="107"/>
      <c r="U39" s="112"/>
      <c r="V39" s="107"/>
      <c r="W39" s="112"/>
      <c r="X39" s="107"/>
      <c r="Y39" s="112"/>
      <c r="Z39" s="107"/>
      <c r="AA39" s="112"/>
      <c r="AB39" s="107"/>
    </row>
    <row r="40" spans="1:28" s="130" customFormat="1" x14ac:dyDescent="0.45">
      <c r="A40" s="112"/>
      <c r="B40" s="107"/>
      <c r="C40" s="112"/>
      <c r="D40" s="107"/>
      <c r="E40" s="112"/>
      <c r="F40" s="107"/>
      <c r="G40" s="112"/>
      <c r="H40" s="107"/>
      <c r="I40" s="111"/>
      <c r="J40" s="108" t="s">
        <v>2972</v>
      </c>
      <c r="K40" s="111"/>
      <c r="L40" s="108" t="s">
        <v>2936</v>
      </c>
      <c r="M40" s="111"/>
      <c r="N40" s="108" t="s">
        <v>2968</v>
      </c>
      <c r="O40" s="111"/>
      <c r="P40" s="108" t="s">
        <v>2974</v>
      </c>
      <c r="Q40" s="112"/>
      <c r="R40" s="107" t="s">
        <v>2970</v>
      </c>
      <c r="S40" s="112"/>
      <c r="T40" s="107"/>
      <c r="U40" s="112"/>
      <c r="V40" s="107"/>
      <c r="W40" s="112"/>
      <c r="X40" s="107"/>
      <c r="Y40" s="112"/>
      <c r="Z40" s="107"/>
      <c r="AA40" s="112"/>
      <c r="AB40" s="107"/>
    </row>
    <row r="41" spans="1:28" s="130" customFormat="1" x14ac:dyDescent="0.45">
      <c r="A41" s="112"/>
      <c r="B41" s="107"/>
      <c r="C41" s="112"/>
      <c r="D41" s="107"/>
      <c r="E41" s="112"/>
      <c r="F41" s="107"/>
      <c r="G41" s="112"/>
      <c r="H41" s="107"/>
      <c r="I41" s="111"/>
      <c r="J41" s="108" t="s">
        <v>2976</v>
      </c>
      <c r="K41" s="111" t="s">
        <v>2758</v>
      </c>
      <c r="L41" s="108" t="s">
        <v>2759</v>
      </c>
      <c r="M41" s="111"/>
      <c r="N41" s="108" t="s">
        <v>2973</v>
      </c>
      <c r="O41" s="111"/>
      <c r="P41" s="107" t="s">
        <v>2978</v>
      </c>
      <c r="Q41" s="112"/>
      <c r="R41" s="107" t="s">
        <v>2975</v>
      </c>
      <c r="S41" s="112"/>
      <c r="T41" s="107"/>
      <c r="U41" s="112"/>
      <c r="V41" s="107"/>
      <c r="W41" s="112"/>
      <c r="X41" s="107"/>
      <c r="Y41" s="112"/>
      <c r="Z41" s="107"/>
      <c r="AA41" s="112"/>
      <c r="AB41" s="107"/>
    </row>
    <row r="42" spans="1:28" s="130" customFormat="1" x14ac:dyDescent="0.45">
      <c r="A42" s="112"/>
      <c r="B42" s="107"/>
      <c r="C42" s="112"/>
      <c r="D42" s="107"/>
      <c r="E42" s="112"/>
      <c r="F42" s="107"/>
      <c r="G42" s="112"/>
      <c r="H42" s="107"/>
      <c r="I42" s="111"/>
      <c r="J42" s="108" t="s">
        <v>2979</v>
      </c>
      <c r="K42" s="111"/>
      <c r="L42" s="108" t="s">
        <v>2772</v>
      </c>
      <c r="M42" s="111"/>
      <c r="N42" s="108" t="s">
        <v>2977</v>
      </c>
      <c r="O42" s="111" t="s">
        <v>2981</v>
      </c>
      <c r="P42" s="107"/>
      <c r="Q42" s="112"/>
      <c r="R42" s="107"/>
      <c r="S42" s="112"/>
      <c r="T42" s="107"/>
      <c r="U42" s="112"/>
      <c r="V42" s="107"/>
      <c r="W42" s="112"/>
      <c r="X42" s="107"/>
      <c r="Y42" s="112"/>
      <c r="Z42" s="107"/>
      <c r="AA42" s="112"/>
      <c r="AB42" s="107"/>
    </row>
    <row r="43" spans="1:28" s="130" customFormat="1" x14ac:dyDescent="0.45">
      <c r="A43" s="112"/>
      <c r="B43" s="107"/>
      <c r="C43" s="112"/>
      <c r="D43" s="107"/>
      <c r="E43" s="112"/>
      <c r="F43" s="107"/>
      <c r="G43" s="112"/>
      <c r="H43" s="107"/>
      <c r="I43" s="111"/>
      <c r="J43" s="108" t="s">
        <v>2982</v>
      </c>
      <c r="K43" s="111" t="s">
        <v>2956</v>
      </c>
      <c r="L43" s="108"/>
      <c r="M43" s="111"/>
      <c r="N43" s="108" t="s">
        <v>2980</v>
      </c>
      <c r="O43" s="111" t="s">
        <v>2984</v>
      </c>
      <c r="P43" s="108"/>
      <c r="Q43" s="112"/>
      <c r="R43" s="107"/>
      <c r="S43" s="112"/>
      <c r="T43" s="107"/>
      <c r="U43" s="112"/>
      <c r="V43" s="107"/>
      <c r="W43" s="112"/>
      <c r="X43" s="107"/>
      <c r="Y43" s="112"/>
      <c r="Z43" s="107"/>
      <c r="AA43" s="112"/>
      <c r="AB43" s="107"/>
    </row>
    <row r="44" spans="1:28" s="130" customFormat="1" x14ac:dyDescent="0.45">
      <c r="A44" s="112"/>
      <c r="B44" s="107"/>
      <c r="C44" s="112"/>
      <c r="D44" s="107"/>
      <c r="E44" s="112"/>
      <c r="F44" s="107"/>
      <c r="G44" s="112"/>
      <c r="H44" s="107"/>
      <c r="I44" s="111"/>
      <c r="J44" s="108" t="s">
        <v>2985</v>
      </c>
      <c r="K44" s="111" t="s">
        <v>2954</v>
      </c>
      <c r="L44" s="108" t="s">
        <v>2955</v>
      </c>
      <c r="M44" s="111"/>
      <c r="N44" s="108" t="s">
        <v>2983</v>
      </c>
      <c r="O44" s="111" t="s">
        <v>2987</v>
      </c>
      <c r="P44" s="108" t="s">
        <v>2988</v>
      </c>
      <c r="Q44" s="112"/>
      <c r="R44" s="107"/>
      <c r="S44" s="112"/>
      <c r="T44" s="107"/>
      <c r="U44" s="112"/>
      <c r="V44" s="107"/>
      <c r="W44" s="112"/>
      <c r="X44" s="107"/>
      <c r="Y44" s="112"/>
      <c r="Z44" s="107"/>
      <c r="AA44" s="112"/>
      <c r="AB44" s="107"/>
    </row>
    <row r="45" spans="1:28" s="130" customFormat="1" x14ac:dyDescent="0.45">
      <c r="A45" s="112"/>
      <c r="B45" s="107"/>
      <c r="C45" s="112"/>
      <c r="D45" s="107"/>
      <c r="E45" s="112"/>
      <c r="F45" s="107"/>
      <c r="G45" s="112"/>
      <c r="H45" s="107"/>
      <c r="I45" s="111"/>
      <c r="J45" s="108" t="s">
        <v>2989</v>
      </c>
      <c r="K45" s="111"/>
      <c r="L45" s="108" t="s">
        <v>2961</v>
      </c>
      <c r="M45" s="111"/>
      <c r="N45" s="108" t="s">
        <v>2986</v>
      </c>
      <c r="O45" s="111"/>
      <c r="P45" s="108" t="s">
        <v>2991</v>
      </c>
      <c r="Q45" s="112"/>
      <c r="R45" s="107"/>
      <c r="S45" s="112"/>
      <c r="T45" s="107"/>
      <c r="U45" s="112"/>
      <c r="V45" s="107"/>
      <c r="W45" s="112"/>
      <c r="X45" s="107"/>
      <c r="Y45" s="112"/>
      <c r="Z45" s="107"/>
      <c r="AA45" s="112"/>
      <c r="AB45" s="107"/>
    </row>
    <row r="46" spans="1:28" s="130" customFormat="1" x14ac:dyDescent="0.45">
      <c r="A46" s="112"/>
      <c r="B46" s="107"/>
      <c r="C46" s="112"/>
      <c r="D46" s="107"/>
      <c r="E46" s="112"/>
      <c r="F46" s="107"/>
      <c r="G46" s="112"/>
      <c r="H46" s="107"/>
      <c r="I46" s="111"/>
      <c r="J46" s="108" t="s">
        <v>2992</v>
      </c>
      <c r="K46" s="111"/>
      <c r="L46" s="108" t="s">
        <v>2967</v>
      </c>
      <c r="M46" s="111"/>
      <c r="N46" s="108" t="s">
        <v>2990</v>
      </c>
      <c r="O46" s="111"/>
      <c r="P46" s="108" t="s">
        <v>2994</v>
      </c>
      <c r="Q46" s="112"/>
      <c r="R46" s="107"/>
      <c r="S46" s="112"/>
      <c r="T46" s="107"/>
      <c r="U46" s="112"/>
      <c r="V46" s="107"/>
      <c r="W46" s="112"/>
      <c r="X46" s="107"/>
      <c r="Y46" s="112"/>
      <c r="Z46" s="107"/>
      <c r="AA46" s="112"/>
      <c r="AB46" s="107"/>
    </row>
    <row r="47" spans="1:28" s="130" customFormat="1" x14ac:dyDescent="0.45">
      <c r="A47" s="112"/>
      <c r="B47" s="107"/>
      <c r="C47" s="112"/>
      <c r="D47" s="107"/>
      <c r="E47" s="112"/>
      <c r="F47" s="107"/>
      <c r="G47" s="112"/>
      <c r="H47" s="107"/>
      <c r="I47" s="111"/>
      <c r="J47" s="108" t="s">
        <v>2995</v>
      </c>
      <c r="K47" s="111"/>
      <c r="L47" s="108" t="s">
        <v>2972</v>
      </c>
      <c r="M47" s="111" t="s">
        <v>2993</v>
      </c>
      <c r="N47" s="108" t="s">
        <v>2996</v>
      </c>
      <c r="O47" s="111"/>
      <c r="P47" s="107" t="s">
        <v>2997</v>
      </c>
      <c r="Q47" s="112"/>
      <c r="R47" s="107"/>
      <c r="S47" s="112"/>
      <c r="T47" s="107"/>
      <c r="U47" s="112"/>
      <c r="V47" s="107"/>
      <c r="W47" s="112"/>
      <c r="X47" s="107"/>
      <c r="Y47" s="112"/>
      <c r="Z47" s="107"/>
      <c r="AA47" s="112"/>
      <c r="AB47" s="107"/>
    </row>
    <row r="48" spans="1:28" s="130" customFormat="1" x14ac:dyDescent="0.45">
      <c r="A48" s="112"/>
      <c r="B48" s="107"/>
      <c r="C48" s="112"/>
      <c r="D48" s="107"/>
      <c r="E48" s="112"/>
      <c r="F48" s="107"/>
      <c r="G48" s="112"/>
      <c r="H48" s="107"/>
      <c r="I48" s="111"/>
      <c r="J48" s="108" t="s">
        <v>2998</v>
      </c>
      <c r="K48" s="111"/>
      <c r="L48" s="108" t="s">
        <v>2976</v>
      </c>
      <c r="M48" s="111"/>
      <c r="N48" s="108" t="s">
        <v>3479</v>
      </c>
      <c r="O48" s="111" t="s">
        <v>3000</v>
      </c>
      <c r="P48" s="108"/>
      <c r="Q48" s="112"/>
      <c r="R48" s="107"/>
      <c r="S48" s="112"/>
      <c r="T48" s="107"/>
      <c r="U48" s="112"/>
      <c r="V48" s="107"/>
      <c r="W48" s="112"/>
      <c r="X48" s="107"/>
      <c r="Y48" s="112"/>
      <c r="Z48" s="107"/>
      <c r="AA48" s="112"/>
      <c r="AB48" s="107"/>
    </row>
    <row r="49" spans="1:28" s="130" customFormat="1" x14ac:dyDescent="0.45">
      <c r="A49" s="112"/>
      <c r="B49" s="107"/>
      <c r="C49" s="112"/>
      <c r="D49" s="107"/>
      <c r="E49" s="112"/>
      <c r="F49" s="107"/>
      <c r="G49" s="112"/>
      <c r="H49" s="107"/>
      <c r="I49" s="111"/>
      <c r="J49" s="108" t="s">
        <v>3001</v>
      </c>
      <c r="K49" s="111"/>
      <c r="L49" s="108" t="s">
        <v>2979</v>
      </c>
      <c r="M49" s="111"/>
      <c r="N49" s="108" t="s">
        <v>3480</v>
      </c>
      <c r="O49" s="111" t="s">
        <v>3003</v>
      </c>
      <c r="P49" s="108" t="s">
        <v>3004</v>
      </c>
      <c r="Q49" s="112"/>
      <c r="R49" s="107"/>
      <c r="S49" s="112"/>
      <c r="T49" s="107"/>
      <c r="U49" s="112"/>
      <c r="V49" s="107"/>
      <c r="W49" s="112"/>
      <c r="X49" s="107"/>
      <c r="Y49" s="112"/>
      <c r="Z49" s="107"/>
      <c r="AA49" s="112"/>
      <c r="AB49" s="107"/>
    </row>
    <row r="50" spans="1:28" s="130" customFormat="1" x14ac:dyDescent="0.45">
      <c r="A50" s="112"/>
      <c r="B50" s="107"/>
      <c r="C50" s="112"/>
      <c r="D50" s="107"/>
      <c r="E50" s="112"/>
      <c r="F50" s="107"/>
      <c r="G50" s="112"/>
      <c r="H50" s="107"/>
      <c r="I50" s="111"/>
      <c r="J50" s="108" t="s">
        <v>3005</v>
      </c>
      <c r="K50" s="111"/>
      <c r="L50" s="108" t="s">
        <v>2982</v>
      </c>
      <c r="M50" s="111"/>
      <c r="N50" s="108" t="s">
        <v>2999</v>
      </c>
      <c r="O50" s="111"/>
      <c r="P50" s="108" t="s">
        <v>3007</v>
      </c>
      <c r="Q50" s="112"/>
      <c r="R50" s="107"/>
      <c r="S50" s="112"/>
      <c r="T50" s="107"/>
      <c r="U50" s="112"/>
      <c r="V50" s="107"/>
      <c r="W50" s="112"/>
      <c r="X50" s="107"/>
      <c r="Y50" s="112"/>
      <c r="Z50" s="107"/>
      <c r="AA50" s="112"/>
      <c r="AB50" s="107"/>
    </row>
    <row r="51" spans="1:28" s="130" customFormat="1" x14ac:dyDescent="0.45">
      <c r="A51" s="112"/>
      <c r="B51" s="107"/>
      <c r="C51" s="112"/>
      <c r="D51" s="107"/>
      <c r="E51" s="112"/>
      <c r="F51" s="107"/>
      <c r="G51" s="112"/>
      <c r="H51" s="107"/>
      <c r="I51" s="111"/>
      <c r="J51" s="108" t="s">
        <v>3008</v>
      </c>
      <c r="K51" s="111"/>
      <c r="L51" s="108" t="s">
        <v>2985</v>
      </c>
      <c r="M51" s="111"/>
      <c r="N51" s="108" t="s">
        <v>3002</v>
      </c>
      <c r="O51" s="111"/>
      <c r="P51" s="108" t="s">
        <v>3010</v>
      </c>
      <c r="Q51" s="112"/>
      <c r="R51" s="107"/>
      <c r="S51" s="112"/>
      <c r="T51" s="107"/>
      <c r="U51" s="112"/>
      <c r="V51" s="107"/>
      <c r="W51" s="112"/>
      <c r="X51" s="107"/>
      <c r="Y51" s="112"/>
      <c r="Z51" s="107"/>
      <c r="AA51" s="112"/>
      <c r="AB51" s="107"/>
    </row>
    <row r="52" spans="1:28" s="130" customFormat="1" x14ac:dyDescent="0.45">
      <c r="A52" s="112"/>
      <c r="B52" s="107"/>
      <c r="C52" s="112"/>
      <c r="D52" s="107"/>
      <c r="E52" s="112"/>
      <c r="F52" s="107"/>
      <c r="G52" s="112"/>
      <c r="H52" s="107"/>
      <c r="I52" s="111"/>
      <c r="J52" s="107" t="s">
        <v>3011</v>
      </c>
      <c r="K52" s="111"/>
      <c r="L52" s="108" t="s">
        <v>2989</v>
      </c>
      <c r="M52" s="111"/>
      <c r="N52" s="108" t="s">
        <v>3006</v>
      </c>
      <c r="O52" s="111"/>
      <c r="P52" s="108" t="s">
        <v>3013</v>
      </c>
      <c r="Q52" s="112"/>
      <c r="R52" s="107"/>
      <c r="S52" s="112"/>
      <c r="T52" s="107"/>
      <c r="U52" s="112"/>
      <c r="V52" s="107"/>
      <c r="W52" s="112"/>
      <c r="X52" s="107"/>
      <c r="Y52" s="112"/>
      <c r="Z52" s="107"/>
      <c r="AA52" s="112"/>
      <c r="AB52" s="107"/>
    </row>
    <row r="53" spans="1:28" s="130" customFormat="1" x14ac:dyDescent="0.45">
      <c r="A53" s="112"/>
      <c r="B53" s="107"/>
      <c r="C53" s="112"/>
      <c r="D53" s="107"/>
      <c r="E53" s="112"/>
      <c r="F53" s="107"/>
      <c r="G53" s="112"/>
      <c r="H53" s="107"/>
      <c r="I53" s="111" t="s">
        <v>2562</v>
      </c>
      <c r="J53" s="108"/>
      <c r="K53" s="111"/>
      <c r="L53" s="107" t="s">
        <v>2992</v>
      </c>
      <c r="M53" s="111"/>
      <c r="N53" s="108" t="s">
        <v>3009</v>
      </c>
      <c r="O53" s="111"/>
      <c r="P53" s="108" t="s">
        <v>3015</v>
      </c>
      <c r="Q53" s="112"/>
      <c r="R53" s="107"/>
      <c r="S53" s="112"/>
      <c r="T53" s="107"/>
      <c r="U53" s="112"/>
      <c r="V53" s="107"/>
      <c r="W53" s="112"/>
      <c r="X53" s="107"/>
      <c r="Y53" s="112"/>
      <c r="Z53" s="107"/>
      <c r="AA53" s="112"/>
      <c r="AB53" s="107"/>
    </row>
    <row r="54" spans="1:28" s="130" customFormat="1" x14ac:dyDescent="0.45">
      <c r="A54" s="112"/>
      <c r="B54" s="107"/>
      <c r="C54" s="112"/>
      <c r="D54" s="107"/>
      <c r="E54" s="112"/>
      <c r="F54" s="107"/>
      <c r="G54" s="112"/>
      <c r="H54" s="107"/>
      <c r="I54" s="111" t="s">
        <v>2937</v>
      </c>
      <c r="J54" s="108" t="s">
        <v>2938</v>
      </c>
      <c r="K54" s="111"/>
      <c r="L54" s="108" t="s">
        <v>2995</v>
      </c>
      <c r="M54" s="111"/>
      <c r="N54" s="108" t="s">
        <v>3012</v>
      </c>
      <c r="O54" s="111"/>
      <c r="P54" s="108" t="s">
        <v>3018</v>
      </c>
      <c r="Q54" s="112"/>
      <c r="R54" s="107"/>
      <c r="S54" s="112"/>
      <c r="T54" s="107"/>
      <c r="U54" s="112"/>
      <c r="V54" s="107"/>
      <c r="W54" s="112"/>
      <c r="X54" s="107"/>
      <c r="Y54" s="112"/>
      <c r="Z54" s="107"/>
      <c r="AA54" s="112"/>
      <c r="AB54" s="107"/>
    </row>
    <row r="55" spans="1:28" s="130" customFormat="1" x14ac:dyDescent="0.45">
      <c r="A55" s="112"/>
      <c r="B55" s="107"/>
      <c r="C55" s="112"/>
      <c r="D55" s="107"/>
      <c r="E55" s="112"/>
      <c r="F55" s="107"/>
      <c r="G55" s="112"/>
      <c r="H55" s="107"/>
      <c r="I55" s="111"/>
      <c r="J55" s="108" t="s">
        <v>2945</v>
      </c>
      <c r="K55" s="111"/>
      <c r="L55" s="108" t="s">
        <v>2998</v>
      </c>
      <c r="M55" s="111"/>
      <c r="N55" s="108" t="s">
        <v>3014</v>
      </c>
      <c r="O55" s="111"/>
      <c r="P55" s="108" t="s">
        <v>3020</v>
      </c>
      <c r="Q55" s="112"/>
      <c r="R55" s="107"/>
      <c r="S55" s="112"/>
      <c r="T55" s="107"/>
      <c r="U55" s="112"/>
      <c r="V55" s="107"/>
      <c r="W55" s="112"/>
      <c r="X55" s="107"/>
      <c r="Y55" s="112"/>
      <c r="Z55" s="107"/>
      <c r="AA55" s="112"/>
      <c r="AB55" s="107"/>
    </row>
    <row r="56" spans="1:28" s="130" customFormat="1" x14ac:dyDescent="0.45">
      <c r="A56" s="112"/>
      <c r="B56" s="107"/>
      <c r="C56" s="112"/>
      <c r="D56" s="107"/>
      <c r="E56" s="112"/>
      <c r="F56" s="107"/>
      <c r="G56" s="112"/>
      <c r="H56" s="107"/>
      <c r="I56" s="111"/>
      <c r="J56" s="108" t="s">
        <v>2950</v>
      </c>
      <c r="K56" s="111"/>
      <c r="L56" s="108" t="s">
        <v>3001</v>
      </c>
      <c r="M56" s="111"/>
      <c r="N56" s="108" t="s">
        <v>3017</v>
      </c>
      <c r="O56" s="112"/>
      <c r="P56" s="107" t="s">
        <v>3023</v>
      </c>
      <c r="Q56" s="112"/>
      <c r="R56" s="107"/>
      <c r="S56" s="112"/>
      <c r="T56" s="107"/>
      <c r="U56" s="112"/>
      <c r="V56" s="107"/>
      <c r="W56" s="112"/>
      <c r="X56" s="107"/>
      <c r="Y56" s="112"/>
      <c r="Z56" s="107"/>
      <c r="AA56" s="112"/>
      <c r="AB56" s="107"/>
    </row>
    <row r="57" spans="1:28" s="130" customFormat="1" x14ac:dyDescent="0.45">
      <c r="A57" s="112"/>
      <c r="B57" s="107"/>
      <c r="C57" s="112"/>
      <c r="D57" s="107"/>
      <c r="E57" s="112"/>
      <c r="F57" s="107"/>
      <c r="G57" s="112"/>
      <c r="H57" s="107"/>
      <c r="I57" s="111"/>
      <c r="J57" s="108" t="s">
        <v>2957</v>
      </c>
      <c r="K57" s="111"/>
      <c r="L57" s="108" t="s">
        <v>3005</v>
      </c>
      <c r="M57" s="111"/>
      <c r="N57" s="108" t="s">
        <v>3019</v>
      </c>
      <c r="O57" s="112"/>
      <c r="P57" s="107"/>
      <c r="Q57" s="112"/>
      <c r="R57" s="107"/>
      <c r="S57" s="112"/>
      <c r="T57" s="107"/>
      <c r="U57" s="112"/>
      <c r="V57" s="107"/>
      <c r="W57" s="112"/>
      <c r="X57" s="107"/>
      <c r="Y57" s="112"/>
      <c r="Z57" s="107"/>
      <c r="AA57" s="112"/>
      <c r="AB57" s="107"/>
    </row>
    <row r="58" spans="1:28" s="130" customFormat="1" x14ac:dyDescent="0.45">
      <c r="A58" s="112"/>
      <c r="B58" s="107"/>
      <c r="C58" s="112"/>
      <c r="D58" s="107"/>
      <c r="E58" s="112"/>
      <c r="F58" s="107"/>
      <c r="G58" s="112"/>
      <c r="H58" s="107"/>
      <c r="I58" s="111"/>
      <c r="J58" s="108" t="s">
        <v>2962</v>
      </c>
      <c r="K58" s="111"/>
      <c r="L58" s="108" t="s">
        <v>3008</v>
      </c>
      <c r="M58" s="111" t="s">
        <v>3481</v>
      </c>
      <c r="N58" s="108"/>
      <c r="O58" s="112"/>
      <c r="P58" s="107"/>
      <c r="Q58" s="112"/>
      <c r="R58" s="107"/>
      <c r="S58" s="112"/>
      <c r="T58" s="107"/>
      <c r="U58" s="112"/>
      <c r="V58" s="107"/>
      <c r="W58" s="112"/>
      <c r="X58" s="107"/>
      <c r="Y58" s="112"/>
      <c r="Z58" s="107"/>
      <c r="AA58" s="112"/>
      <c r="AB58" s="107"/>
    </row>
    <row r="59" spans="1:28" s="130" customFormat="1" x14ac:dyDescent="0.45">
      <c r="A59" s="112"/>
      <c r="B59" s="107"/>
      <c r="C59" s="112"/>
      <c r="D59" s="107"/>
      <c r="E59" s="112"/>
      <c r="F59" s="107"/>
      <c r="G59" s="112"/>
      <c r="H59" s="107"/>
      <c r="I59" s="111"/>
      <c r="J59" s="108" t="s">
        <v>2968</v>
      </c>
      <c r="K59" s="111"/>
      <c r="L59" s="108" t="s">
        <v>3011</v>
      </c>
      <c r="M59" s="111" t="s">
        <v>3021</v>
      </c>
      <c r="N59" s="108" t="s">
        <v>3022</v>
      </c>
      <c r="O59" s="112"/>
      <c r="P59" s="107"/>
      <c r="Q59" s="112"/>
      <c r="R59" s="107"/>
      <c r="S59" s="112"/>
      <c r="T59" s="107"/>
      <c r="U59" s="112"/>
      <c r="V59" s="107"/>
      <c r="W59" s="112"/>
      <c r="X59" s="107"/>
      <c r="Y59" s="112"/>
      <c r="Z59" s="107"/>
      <c r="AA59" s="112"/>
      <c r="AB59" s="107"/>
    </row>
    <row r="60" spans="1:28" s="130" customFormat="1" x14ac:dyDescent="0.45">
      <c r="A60" s="112"/>
      <c r="B60" s="107"/>
      <c r="C60" s="112"/>
      <c r="D60" s="107"/>
      <c r="E60" s="112"/>
      <c r="F60" s="107"/>
      <c r="G60" s="112"/>
      <c r="H60" s="107"/>
      <c r="I60" s="111"/>
      <c r="J60" s="108" t="s">
        <v>2973</v>
      </c>
      <c r="K60" s="111" t="s">
        <v>3016</v>
      </c>
      <c r="L60" s="108"/>
      <c r="M60" s="111"/>
      <c r="N60" s="108" t="s">
        <v>3024</v>
      </c>
      <c r="O60" s="112"/>
      <c r="P60" s="107"/>
      <c r="Q60" s="112"/>
      <c r="R60" s="107"/>
      <c r="S60" s="112"/>
      <c r="T60" s="107"/>
      <c r="U60" s="112"/>
      <c r="V60" s="107"/>
      <c r="W60" s="112"/>
      <c r="X60" s="107"/>
      <c r="Y60" s="112"/>
      <c r="Z60" s="107"/>
      <c r="AA60" s="112"/>
      <c r="AB60" s="107"/>
    </row>
    <row r="61" spans="1:28" s="130" customFormat="1" x14ac:dyDescent="0.45">
      <c r="A61" s="112"/>
      <c r="B61" s="107"/>
      <c r="C61" s="112"/>
      <c r="D61" s="107"/>
      <c r="E61" s="112"/>
      <c r="F61" s="107"/>
      <c r="G61" s="112"/>
      <c r="H61" s="107"/>
      <c r="I61" s="111"/>
      <c r="J61" s="108" t="s">
        <v>2977</v>
      </c>
      <c r="K61" s="111" t="s">
        <v>2937</v>
      </c>
      <c r="L61" s="108" t="s">
        <v>2938</v>
      </c>
      <c r="M61" s="111"/>
      <c r="N61" s="108" t="s">
        <v>3025</v>
      </c>
      <c r="O61" s="112"/>
      <c r="P61" s="107"/>
      <c r="Q61" s="112"/>
      <c r="R61" s="107"/>
      <c r="S61" s="112"/>
      <c r="T61" s="107"/>
      <c r="U61" s="112"/>
      <c r="V61" s="107"/>
      <c r="W61" s="112"/>
      <c r="X61" s="107"/>
      <c r="Y61" s="112"/>
      <c r="Z61" s="107"/>
      <c r="AA61" s="112"/>
      <c r="AB61" s="107"/>
    </row>
    <row r="62" spans="1:28" s="130" customFormat="1" x14ac:dyDescent="0.45">
      <c r="A62" s="112"/>
      <c r="B62" s="107"/>
      <c r="C62" s="112"/>
      <c r="D62" s="107"/>
      <c r="E62" s="112"/>
      <c r="F62" s="107"/>
      <c r="G62" s="112"/>
      <c r="H62" s="107"/>
      <c r="I62" s="111"/>
      <c r="J62" s="108" t="s">
        <v>2980</v>
      </c>
      <c r="K62" s="111"/>
      <c r="L62" s="108" t="s">
        <v>2945</v>
      </c>
      <c r="M62" s="111"/>
      <c r="N62" s="108" t="s">
        <v>3026</v>
      </c>
      <c r="O62" s="112"/>
      <c r="P62" s="107"/>
      <c r="Q62" s="112"/>
      <c r="R62" s="107"/>
      <c r="S62" s="112"/>
      <c r="T62" s="107"/>
      <c r="U62" s="112"/>
      <c r="V62" s="107"/>
      <c r="W62" s="112"/>
      <c r="X62" s="107"/>
      <c r="Y62" s="112"/>
      <c r="Z62" s="107"/>
      <c r="AA62" s="112"/>
      <c r="AB62" s="107"/>
    </row>
    <row r="63" spans="1:28" s="130" customFormat="1" x14ac:dyDescent="0.45">
      <c r="A63" s="112"/>
      <c r="B63" s="107"/>
      <c r="C63" s="112"/>
      <c r="D63" s="107"/>
      <c r="E63" s="112"/>
      <c r="F63" s="107"/>
      <c r="G63" s="112"/>
      <c r="H63" s="107"/>
      <c r="I63" s="111"/>
      <c r="J63" s="108" t="s">
        <v>2983</v>
      </c>
      <c r="K63" s="111"/>
      <c r="L63" s="108" t="s">
        <v>2950</v>
      </c>
      <c r="M63" s="111"/>
      <c r="N63" s="108" t="s">
        <v>3027</v>
      </c>
      <c r="O63" s="112"/>
      <c r="P63" s="107"/>
      <c r="Q63" s="112"/>
      <c r="R63" s="107"/>
      <c r="S63" s="112"/>
      <c r="T63" s="107"/>
      <c r="U63" s="112"/>
      <c r="V63" s="107"/>
      <c r="W63" s="112"/>
      <c r="X63" s="107"/>
      <c r="Y63" s="112"/>
      <c r="Z63" s="107"/>
      <c r="AA63" s="112"/>
      <c r="AB63" s="107"/>
    </row>
    <row r="64" spans="1:28" s="130" customFormat="1" x14ac:dyDescent="0.45">
      <c r="A64" s="112"/>
      <c r="B64" s="107"/>
      <c r="C64" s="112"/>
      <c r="D64" s="107"/>
      <c r="E64" s="112"/>
      <c r="F64" s="107"/>
      <c r="G64" s="112"/>
      <c r="H64" s="107"/>
      <c r="I64" s="111"/>
      <c r="J64" s="108" t="s">
        <v>2986</v>
      </c>
      <c r="K64" s="111"/>
      <c r="L64" s="108" t="s">
        <v>2957</v>
      </c>
      <c r="M64" s="111"/>
      <c r="N64" s="107" t="s">
        <v>3028</v>
      </c>
      <c r="O64" s="112"/>
      <c r="P64" s="107"/>
      <c r="Q64" s="112"/>
      <c r="R64" s="107"/>
      <c r="S64" s="112"/>
      <c r="T64" s="107"/>
      <c r="U64" s="112"/>
      <c r="V64" s="107"/>
      <c r="W64" s="112"/>
      <c r="X64" s="107"/>
      <c r="Y64" s="112"/>
      <c r="Z64" s="107"/>
      <c r="AA64" s="112"/>
      <c r="AB64" s="107"/>
    </row>
    <row r="65" spans="1:28" s="130" customFormat="1" x14ac:dyDescent="0.45">
      <c r="A65" s="112"/>
      <c r="B65" s="107"/>
      <c r="C65" s="112"/>
      <c r="D65" s="107"/>
      <c r="E65" s="112"/>
      <c r="F65" s="107"/>
      <c r="G65" s="112"/>
      <c r="H65" s="107"/>
      <c r="I65" s="111"/>
      <c r="J65" s="107" t="s">
        <v>2990</v>
      </c>
      <c r="K65" s="111"/>
      <c r="L65" s="108" t="s">
        <v>2962</v>
      </c>
      <c r="M65" s="111"/>
      <c r="N65" s="108" t="s">
        <v>3029</v>
      </c>
      <c r="O65" s="112"/>
      <c r="P65" s="107"/>
      <c r="Q65" s="112"/>
      <c r="R65" s="107"/>
      <c r="S65" s="112"/>
      <c r="T65" s="107"/>
      <c r="U65" s="112"/>
      <c r="V65" s="107"/>
      <c r="W65" s="112"/>
      <c r="X65" s="107"/>
      <c r="Y65" s="112"/>
      <c r="Z65" s="107"/>
      <c r="AA65" s="112"/>
      <c r="AB65" s="107"/>
    </row>
    <row r="66" spans="1:28" s="130" customFormat="1" x14ac:dyDescent="0.45">
      <c r="A66" s="112"/>
      <c r="B66" s="107"/>
      <c r="C66" s="112"/>
      <c r="D66" s="107"/>
      <c r="E66" s="112"/>
      <c r="F66" s="107"/>
      <c r="G66" s="112"/>
      <c r="H66" s="107"/>
      <c r="I66" s="111" t="s">
        <v>3033</v>
      </c>
      <c r="J66" s="108"/>
      <c r="K66" s="111"/>
      <c r="L66" s="108" t="s">
        <v>2968</v>
      </c>
      <c r="M66" s="111"/>
      <c r="N66" s="108" t="s">
        <v>3030</v>
      </c>
      <c r="O66" s="112"/>
      <c r="P66" s="107"/>
      <c r="Q66" s="112"/>
      <c r="R66" s="107"/>
      <c r="S66" s="112"/>
      <c r="T66" s="107"/>
      <c r="U66" s="112"/>
      <c r="V66" s="107"/>
      <c r="W66" s="112"/>
      <c r="X66" s="107"/>
      <c r="Y66" s="112"/>
      <c r="Z66" s="107"/>
      <c r="AA66" s="112"/>
      <c r="AB66" s="107"/>
    </row>
    <row r="67" spans="1:28" s="130" customFormat="1" x14ac:dyDescent="0.45">
      <c r="A67" s="112"/>
      <c r="B67" s="107"/>
      <c r="C67" s="112"/>
      <c r="D67" s="107"/>
      <c r="E67" s="112"/>
      <c r="F67" s="107"/>
      <c r="G67" s="112"/>
      <c r="H67" s="107"/>
      <c r="I67" s="111" t="s">
        <v>2825</v>
      </c>
      <c r="J67" s="108" t="s">
        <v>2826</v>
      </c>
      <c r="K67" s="111"/>
      <c r="L67" s="108" t="s">
        <v>2973</v>
      </c>
      <c r="M67" s="111"/>
      <c r="N67" s="108" t="s">
        <v>3031</v>
      </c>
      <c r="O67" s="112"/>
      <c r="P67" s="107"/>
      <c r="Q67" s="112"/>
      <c r="R67" s="107"/>
      <c r="S67" s="112"/>
      <c r="T67" s="107"/>
      <c r="U67" s="112"/>
      <c r="V67" s="107"/>
      <c r="W67" s="112"/>
      <c r="X67" s="107"/>
      <c r="Y67" s="112"/>
      <c r="Z67" s="107"/>
      <c r="AA67" s="112"/>
      <c r="AB67" s="107"/>
    </row>
    <row r="68" spans="1:28" s="130" customFormat="1" x14ac:dyDescent="0.45">
      <c r="A68" s="112"/>
      <c r="B68" s="107"/>
      <c r="C68" s="112"/>
      <c r="D68" s="107"/>
      <c r="E68" s="112"/>
      <c r="F68" s="107"/>
      <c r="G68" s="112"/>
      <c r="H68" s="107"/>
      <c r="I68" s="111"/>
      <c r="J68" s="108" t="s">
        <v>2837</v>
      </c>
      <c r="K68" s="111"/>
      <c r="L68" s="108" t="s">
        <v>2977</v>
      </c>
      <c r="M68" s="111" t="s">
        <v>3032</v>
      </c>
      <c r="N68" s="108"/>
      <c r="O68" s="112"/>
      <c r="P68" s="107"/>
      <c r="Q68" s="112"/>
      <c r="R68" s="107"/>
      <c r="S68" s="112"/>
      <c r="T68" s="107"/>
      <c r="U68" s="112"/>
      <c r="V68" s="107"/>
      <c r="W68" s="112"/>
      <c r="X68" s="107"/>
      <c r="Y68" s="112"/>
      <c r="Z68" s="107"/>
      <c r="AA68" s="112"/>
      <c r="AB68" s="107"/>
    </row>
    <row r="69" spans="1:28" s="130" customFormat="1" x14ac:dyDescent="0.45">
      <c r="A69" s="112"/>
      <c r="B69" s="107"/>
      <c r="C69" s="112"/>
      <c r="D69" s="107"/>
      <c r="E69" s="112"/>
      <c r="F69" s="107"/>
      <c r="G69" s="112"/>
      <c r="H69" s="107"/>
      <c r="I69" s="111"/>
      <c r="J69" s="108" t="s">
        <v>2849</v>
      </c>
      <c r="K69" s="111"/>
      <c r="L69" s="108" t="s">
        <v>2980</v>
      </c>
      <c r="M69" s="111" t="s">
        <v>3034</v>
      </c>
      <c r="N69" s="108" t="s">
        <v>3482</v>
      </c>
      <c r="O69" s="112"/>
      <c r="P69" s="107"/>
      <c r="Q69" s="112"/>
      <c r="R69" s="107"/>
      <c r="S69" s="112"/>
      <c r="T69" s="107"/>
      <c r="U69" s="112"/>
      <c r="V69" s="107"/>
      <c r="W69" s="112"/>
      <c r="X69" s="107"/>
      <c r="Y69" s="112"/>
      <c r="Z69" s="107"/>
      <c r="AA69" s="112"/>
      <c r="AB69" s="107"/>
    </row>
    <row r="70" spans="1:28" s="130" customFormat="1" x14ac:dyDescent="0.45">
      <c r="A70" s="112"/>
      <c r="B70" s="107"/>
      <c r="C70" s="112"/>
      <c r="D70" s="107"/>
      <c r="E70" s="112"/>
      <c r="F70" s="107"/>
      <c r="G70" s="112"/>
      <c r="H70" s="107"/>
      <c r="I70" s="111"/>
      <c r="J70" s="108" t="s">
        <v>2860</v>
      </c>
      <c r="K70" s="111"/>
      <c r="L70" s="108" t="s">
        <v>2983</v>
      </c>
      <c r="M70" s="111"/>
      <c r="N70" s="108" t="s">
        <v>3035</v>
      </c>
      <c r="O70" s="112"/>
      <c r="P70" s="107"/>
      <c r="Q70" s="112"/>
      <c r="R70" s="107"/>
      <c r="S70" s="112"/>
      <c r="T70" s="107"/>
      <c r="U70" s="112"/>
      <c r="V70" s="107"/>
      <c r="W70" s="112"/>
      <c r="X70" s="107"/>
      <c r="Y70" s="112"/>
      <c r="Z70" s="107"/>
      <c r="AA70" s="112"/>
      <c r="AB70" s="107"/>
    </row>
    <row r="71" spans="1:28" s="130" customFormat="1" x14ac:dyDescent="0.45">
      <c r="A71" s="112"/>
      <c r="B71" s="107"/>
      <c r="C71" s="112"/>
      <c r="D71" s="107"/>
      <c r="E71" s="112"/>
      <c r="F71" s="107"/>
      <c r="G71" s="112"/>
      <c r="H71" s="107"/>
      <c r="I71" s="111"/>
      <c r="J71" s="108" t="s">
        <v>2868</v>
      </c>
      <c r="K71" s="111"/>
      <c r="L71" s="108" t="s">
        <v>2986</v>
      </c>
      <c r="M71" s="111"/>
      <c r="N71" s="108" t="s">
        <v>3038</v>
      </c>
      <c r="O71" s="112"/>
      <c r="P71" s="107"/>
      <c r="Q71" s="112"/>
      <c r="R71" s="107"/>
      <c r="S71" s="112"/>
      <c r="T71" s="107"/>
      <c r="U71" s="112"/>
      <c r="V71" s="107"/>
      <c r="W71" s="112"/>
      <c r="X71" s="107"/>
      <c r="Y71" s="112"/>
      <c r="Z71" s="107"/>
      <c r="AA71" s="112"/>
      <c r="AB71" s="107"/>
    </row>
    <row r="72" spans="1:28" s="130" customFormat="1" x14ac:dyDescent="0.45">
      <c r="A72" s="112"/>
      <c r="B72" s="107"/>
      <c r="C72" s="112"/>
      <c r="D72" s="107"/>
      <c r="E72" s="112"/>
      <c r="F72" s="107"/>
      <c r="G72" s="112"/>
      <c r="H72" s="107"/>
      <c r="I72" s="111"/>
      <c r="J72" s="108" t="s">
        <v>2878</v>
      </c>
      <c r="K72" s="111"/>
      <c r="L72" s="108" t="s">
        <v>2990</v>
      </c>
      <c r="M72" s="111"/>
      <c r="N72" s="108" t="s">
        <v>3040</v>
      </c>
      <c r="O72" s="112"/>
      <c r="P72" s="107"/>
      <c r="Q72" s="112"/>
      <c r="R72" s="107"/>
      <c r="S72" s="112"/>
      <c r="T72" s="107"/>
      <c r="U72" s="112"/>
      <c r="V72" s="107"/>
      <c r="W72" s="112"/>
      <c r="X72" s="107"/>
      <c r="Y72" s="112"/>
      <c r="Z72" s="107"/>
      <c r="AA72" s="112"/>
      <c r="AB72" s="107"/>
    </row>
    <row r="73" spans="1:28" s="130" customFormat="1" x14ac:dyDescent="0.45">
      <c r="A73" s="112"/>
      <c r="B73" s="107"/>
      <c r="C73" s="112"/>
      <c r="D73" s="107"/>
      <c r="E73" s="112"/>
      <c r="F73" s="107"/>
      <c r="G73" s="112"/>
      <c r="H73" s="107"/>
      <c r="I73" s="111"/>
      <c r="J73" s="108" t="s">
        <v>2887</v>
      </c>
      <c r="K73" s="111" t="s">
        <v>3036</v>
      </c>
      <c r="L73" s="108" t="s">
        <v>3037</v>
      </c>
      <c r="M73" s="111"/>
      <c r="N73" s="108" t="s">
        <v>3042</v>
      </c>
      <c r="O73" s="112"/>
      <c r="P73" s="107"/>
      <c r="Q73" s="112"/>
      <c r="R73" s="107"/>
      <c r="S73" s="112"/>
      <c r="T73" s="107"/>
      <c r="U73" s="112"/>
      <c r="V73" s="107"/>
      <c r="W73" s="112"/>
      <c r="X73" s="107"/>
      <c r="Y73" s="112"/>
      <c r="Z73" s="107"/>
      <c r="AA73" s="112"/>
      <c r="AB73" s="107"/>
    </row>
    <row r="74" spans="1:28" s="130" customFormat="1" x14ac:dyDescent="0.45">
      <c r="A74" s="112"/>
      <c r="B74" s="107"/>
      <c r="C74" s="112"/>
      <c r="D74" s="107"/>
      <c r="E74" s="112"/>
      <c r="F74" s="107"/>
      <c r="G74" s="112"/>
      <c r="H74" s="107"/>
      <c r="I74" s="111"/>
      <c r="J74" s="108" t="s">
        <v>2898</v>
      </c>
      <c r="K74" s="111"/>
      <c r="L74" s="108" t="s">
        <v>3039</v>
      </c>
      <c r="M74" s="111"/>
      <c r="N74" s="108" t="s">
        <v>3044</v>
      </c>
      <c r="O74" s="112"/>
      <c r="P74" s="107"/>
      <c r="Q74" s="112"/>
      <c r="R74" s="107"/>
      <c r="S74" s="112"/>
      <c r="T74" s="107"/>
      <c r="U74" s="112"/>
      <c r="V74" s="107"/>
      <c r="W74" s="112"/>
      <c r="X74" s="107"/>
      <c r="Y74" s="112"/>
      <c r="Z74" s="107"/>
      <c r="AA74" s="112"/>
      <c r="AB74" s="107"/>
    </row>
    <row r="75" spans="1:28" s="130" customFormat="1" x14ac:dyDescent="0.45">
      <c r="A75" s="112"/>
      <c r="B75" s="107"/>
      <c r="C75" s="112"/>
      <c r="D75" s="107"/>
      <c r="E75" s="112"/>
      <c r="F75" s="107"/>
      <c r="G75" s="112"/>
      <c r="H75" s="107"/>
      <c r="I75" s="111" t="s">
        <v>3052</v>
      </c>
      <c r="J75" s="108" t="s">
        <v>3053</v>
      </c>
      <c r="K75" s="111"/>
      <c r="L75" s="108" t="s">
        <v>3041</v>
      </c>
      <c r="M75" s="111"/>
      <c r="N75" s="108" t="s">
        <v>3046</v>
      </c>
      <c r="O75" s="112"/>
      <c r="P75" s="107"/>
      <c r="Q75" s="112"/>
      <c r="R75" s="107"/>
      <c r="S75" s="112"/>
      <c r="T75" s="107"/>
      <c r="U75" s="112"/>
      <c r="V75" s="107"/>
      <c r="W75" s="112"/>
      <c r="X75" s="107"/>
      <c r="Y75" s="112"/>
      <c r="Z75" s="107"/>
      <c r="AA75" s="112"/>
      <c r="AB75" s="107"/>
    </row>
    <row r="76" spans="1:28" s="130" customFormat="1" x14ac:dyDescent="0.45">
      <c r="A76" s="112"/>
      <c r="B76" s="107"/>
      <c r="C76" s="112"/>
      <c r="D76" s="107"/>
      <c r="E76" s="112"/>
      <c r="F76" s="107"/>
      <c r="G76" s="112"/>
      <c r="H76" s="107"/>
      <c r="I76" s="111"/>
      <c r="J76" s="108" t="s">
        <v>3055</v>
      </c>
      <c r="K76" s="111"/>
      <c r="L76" s="108" t="s">
        <v>3043</v>
      </c>
      <c r="M76" s="111"/>
      <c r="N76" s="108" t="s">
        <v>3048</v>
      </c>
      <c r="O76" s="112"/>
      <c r="P76" s="107"/>
      <c r="Q76" s="112"/>
      <c r="R76" s="107"/>
      <c r="S76" s="112"/>
      <c r="T76" s="107"/>
      <c r="U76" s="112"/>
      <c r="V76" s="107"/>
      <c r="W76" s="112"/>
      <c r="X76" s="107"/>
      <c r="Y76" s="112"/>
      <c r="Z76" s="107"/>
      <c r="AA76" s="112"/>
      <c r="AB76" s="107"/>
    </row>
    <row r="77" spans="1:28" s="130" customFormat="1" x14ac:dyDescent="0.45">
      <c r="A77" s="112"/>
      <c r="B77" s="107"/>
      <c r="C77" s="112"/>
      <c r="D77" s="107"/>
      <c r="E77" s="112"/>
      <c r="F77" s="107"/>
      <c r="G77" s="112"/>
      <c r="H77" s="107"/>
      <c r="I77" s="111"/>
      <c r="J77" s="108" t="s">
        <v>3057</v>
      </c>
      <c r="K77" s="111"/>
      <c r="L77" s="108" t="s">
        <v>3045</v>
      </c>
      <c r="M77" s="111"/>
      <c r="N77" s="108" t="s">
        <v>3050</v>
      </c>
      <c r="O77" s="112"/>
      <c r="P77" s="107"/>
      <c r="Q77" s="112"/>
      <c r="R77" s="107"/>
      <c r="S77" s="112"/>
      <c r="T77" s="107"/>
      <c r="U77" s="112"/>
      <c r="V77" s="107"/>
      <c r="W77" s="112"/>
      <c r="X77" s="107"/>
      <c r="Y77" s="112"/>
      <c r="Z77" s="107"/>
      <c r="AA77" s="112"/>
      <c r="AB77" s="107"/>
    </row>
    <row r="78" spans="1:28" s="130" customFormat="1" x14ac:dyDescent="0.45">
      <c r="A78" s="112"/>
      <c r="B78" s="107"/>
      <c r="C78" s="112"/>
      <c r="D78" s="107"/>
      <c r="E78" s="112"/>
      <c r="F78" s="107"/>
      <c r="G78" s="112"/>
      <c r="H78" s="107"/>
      <c r="I78" s="111"/>
      <c r="J78" s="108" t="s">
        <v>3059</v>
      </c>
      <c r="K78" s="111"/>
      <c r="L78" s="108" t="s">
        <v>3047</v>
      </c>
      <c r="M78" s="111" t="s">
        <v>2825</v>
      </c>
      <c r="N78" s="108" t="s">
        <v>2826</v>
      </c>
      <c r="O78" s="112"/>
      <c r="P78" s="107"/>
      <c r="Q78" s="112"/>
      <c r="R78" s="107"/>
      <c r="S78" s="112"/>
      <c r="T78" s="107"/>
      <c r="U78" s="112"/>
      <c r="V78" s="107"/>
      <c r="W78" s="112"/>
      <c r="X78" s="107"/>
      <c r="Y78" s="112"/>
      <c r="Z78" s="107"/>
      <c r="AA78" s="112"/>
      <c r="AB78" s="107"/>
    </row>
    <row r="79" spans="1:28" s="130" customFormat="1" x14ac:dyDescent="0.45">
      <c r="A79" s="112"/>
      <c r="B79" s="107"/>
      <c r="C79" s="112"/>
      <c r="D79" s="107"/>
      <c r="E79" s="112"/>
      <c r="F79" s="107"/>
      <c r="G79" s="112"/>
      <c r="H79" s="107"/>
      <c r="I79" s="111"/>
      <c r="J79" s="108" t="s">
        <v>3061</v>
      </c>
      <c r="K79" s="111"/>
      <c r="L79" s="108" t="s">
        <v>3049</v>
      </c>
      <c r="M79" s="111"/>
      <c r="N79" s="108" t="s">
        <v>2837</v>
      </c>
      <c r="O79" s="112"/>
      <c r="P79" s="107"/>
      <c r="Q79" s="112"/>
      <c r="R79" s="107"/>
      <c r="S79" s="112"/>
      <c r="T79" s="107"/>
      <c r="U79" s="112"/>
      <c r="V79" s="107"/>
      <c r="W79" s="112"/>
      <c r="X79" s="107"/>
      <c r="Y79" s="112"/>
      <c r="Z79" s="107"/>
      <c r="AA79" s="112"/>
      <c r="AB79" s="107"/>
    </row>
    <row r="80" spans="1:28" s="130" customFormat="1" x14ac:dyDescent="0.45">
      <c r="A80" s="112"/>
      <c r="B80" s="107"/>
      <c r="C80" s="112"/>
      <c r="D80" s="107"/>
      <c r="E80" s="112"/>
      <c r="F80" s="107"/>
      <c r="G80" s="112"/>
      <c r="H80" s="107"/>
      <c r="I80" s="111"/>
      <c r="J80" s="108" t="s">
        <v>3062</v>
      </c>
      <c r="K80" s="111"/>
      <c r="L80" s="108" t="s">
        <v>3051</v>
      </c>
      <c r="M80" s="111"/>
      <c r="N80" s="108" t="s">
        <v>2849</v>
      </c>
      <c r="O80" s="112"/>
      <c r="P80" s="107"/>
      <c r="Q80" s="112"/>
      <c r="R80" s="107"/>
      <c r="S80" s="112"/>
      <c r="T80" s="107"/>
      <c r="U80" s="112"/>
      <c r="V80" s="107"/>
      <c r="W80" s="112"/>
      <c r="X80" s="107"/>
      <c r="Y80" s="112"/>
      <c r="Z80" s="107"/>
      <c r="AA80" s="112"/>
      <c r="AB80" s="107"/>
    </row>
    <row r="81" spans="1:28" s="130" customFormat="1" x14ac:dyDescent="0.45">
      <c r="A81" s="112"/>
      <c r="B81" s="107"/>
      <c r="C81" s="112"/>
      <c r="D81" s="107"/>
      <c r="E81" s="112"/>
      <c r="F81" s="107"/>
      <c r="G81" s="112"/>
      <c r="H81" s="107"/>
      <c r="I81" s="111" t="s">
        <v>3483</v>
      </c>
      <c r="J81" s="108"/>
      <c r="K81" s="111"/>
      <c r="L81" s="108" t="s">
        <v>3054</v>
      </c>
      <c r="M81" s="111"/>
      <c r="N81" s="108" t="s">
        <v>2860</v>
      </c>
      <c r="O81" s="112"/>
      <c r="P81" s="107"/>
      <c r="Q81" s="112"/>
      <c r="R81" s="107"/>
      <c r="S81" s="112"/>
      <c r="T81" s="107"/>
      <c r="U81" s="112"/>
      <c r="V81" s="107"/>
      <c r="W81" s="112"/>
      <c r="X81" s="107"/>
      <c r="Y81" s="112"/>
      <c r="Z81" s="107"/>
      <c r="AA81" s="112"/>
      <c r="AB81" s="107"/>
    </row>
    <row r="82" spans="1:28" s="130" customFormat="1" x14ac:dyDescent="0.45">
      <c r="A82" s="112"/>
      <c r="B82" s="107"/>
      <c r="C82" s="112"/>
      <c r="D82" s="107"/>
      <c r="E82" s="112"/>
      <c r="F82" s="107"/>
      <c r="G82" s="112"/>
      <c r="H82" s="107"/>
      <c r="I82" s="111" t="s">
        <v>3063</v>
      </c>
      <c r="J82" s="108" t="s">
        <v>3064</v>
      </c>
      <c r="K82" s="111"/>
      <c r="L82" s="108" t="s">
        <v>3056</v>
      </c>
      <c r="M82" s="111"/>
      <c r="N82" s="108" t="s">
        <v>2868</v>
      </c>
      <c r="O82" s="112"/>
      <c r="P82" s="107"/>
      <c r="Q82" s="112"/>
      <c r="R82" s="107"/>
      <c r="S82" s="112"/>
      <c r="T82" s="107"/>
      <c r="U82" s="112"/>
      <c r="V82" s="107"/>
      <c r="W82" s="112"/>
      <c r="X82" s="107"/>
      <c r="Y82" s="112"/>
      <c r="Z82" s="107"/>
      <c r="AA82" s="112"/>
      <c r="AB82" s="107"/>
    </row>
    <row r="83" spans="1:28" s="130" customFormat="1" x14ac:dyDescent="0.45">
      <c r="A83" s="112"/>
      <c r="B83" s="107"/>
      <c r="C83" s="112"/>
      <c r="D83" s="107"/>
      <c r="E83" s="112"/>
      <c r="F83" s="107"/>
      <c r="G83" s="112"/>
      <c r="H83" s="107"/>
      <c r="I83" s="111"/>
      <c r="J83" s="108" t="s">
        <v>3065</v>
      </c>
      <c r="K83" s="111"/>
      <c r="L83" s="108" t="s">
        <v>3058</v>
      </c>
      <c r="M83" s="111"/>
      <c r="N83" s="108" t="s">
        <v>2878</v>
      </c>
      <c r="O83" s="112"/>
      <c r="P83" s="107"/>
      <c r="Q83" s="112"/>
      <c r="R83" s="107"/>
      <c r="S83" s="112"/>
      <c r="T83" s="107"/>
      <c r="U83" s="112"/>
      <c r="V83" s="107"/>
      <c r="W83" s="112"/>
      <c r="X83" s="107"/>
      <c r="Y83" s="112"/>
      <c r="Z83" s="107"/>
      <c r="AA83" s="112"/>
      <c r="AB83" s="107"/>
    </row>
    <row r="84" spans="1:28" s="130" customFormat="1" x14ac:dyDescent="0.45">
      <c r="A84" s="112"/>
      <c r="B84" s="107"/>
      <c r="C84" s="112"/>
      <c r="D84" s="107"/>
      <c r="E84" s="112"/>
      <c r="F84" s="107"/>
      <c r="G84" s="112"/>
      <c r="H84" s="107"/>
      <c r="I84" s="111"/>
      <c r="J84" s="108" t="s">
        <v>3068</v>
      </c>
      <c r="K84" s="111"/>
      <c r="L84" s="108" t="s">
        <v>3060</v>
      </c>
      <c r="M84" s="111"/>
      <c r="N84" s="108" t="s">
        <v>2887</v>
      </c>
      <c r="O84" s="112"/>
      <c r="P84" s="107"/>
      <c r="Q84" s="112"/>
      <c r="R84" s="107"/>
      <c r="S84" s="112"/>
      <c r="T84" s="107"/>
      <c r="U84" s="112"/>
      <c r="V84" s="107"/>
      <c r="W84" s="112"/>
      <c r="X84" s="107"/>
      <c r="Y84" s="112"/>
      <c r="Z84" s="107"/>
      <c r="AA84" s="112"/>
      <c r="AB84" s="107"/>
    </row>
    <row r="85" spans="1:28" s="130" customFormat="1" x14ac:dyDescent="0.45">
      <c r="A85" s="112"/>
      <c r="B85" s="107"/>
      <c r="C85" s="112"/>
      <c r="D85" s="107"/>
      <c r="E85" s="112"/>
      <c r="F85" s="107"/>
      <c r="G85" s="112"/>
      <c r="H85" s="107"/>
      <c r="I85" s="111"/>
      <c r="J85" s="108" t="s">
        <v>3070</v>
      </c>
      <c r="K85" s="111" t="s">
        <v>2783</v>
      </c>
      <c r="L85" s="108" t="s">
        <v>2784</v>
      </c>
      <c r="M85" s="111"/>
      <c r="N85" s="107" t="s">
        <v>2898</v>
      </c>
      <c r="O85" s="112"/>
      <c r="P85" s="107"/>
      <c r="Q85" s="112"/>
      <c r="R85" s="107"/>
      <c r="S85" s="112"/>
      <c r="T85" s="107"/>
      <c r="U85" s="112"/>
      <c r="V85" s="107"/>
      <c r="W85" s="112"/>
      <c r="X85" s="107"/>
      <c r="Y85" s="112"/>
      <c r="Z85" s="107"/>
      <c r="AA85" s="112"/>
      <c r="AB85" s="107"/>
    </row>
    <row r="86" spans="1:28" s="130" customFormat="1" x14ac:dyDescent="0.45">
      <c r="A86" s="112"/>
      <c r="B86" s="107"/>
      <c r="C86" s="112"/>
      <c r="D86" s="107"/>
      <c r="E86" s="112"/>
      <c r="F86" s="107"/>
      <c r="G86" s="112"/>
      <c r="H86" s="107"/>
      <c r="I86" s="111"/>
      <c r="J86" s="108" t="s">
        <v>3072</v>
      </c>
      <c r="K86" s="111"/>
      <c r="L86" s="108" t="s">
        <v>2796</v>
      </c>
      <c r="M86" s="111" t="s">
        <v>3066</v>
      </c>
      <c r="N86" s="108" t="s">
        <v>3067</v>
      </c>
      <c r="O86" s="112"/>
      <c r="P86" s="107"/>
      <c r="Q86" s="112"/>
      <c r="R86" s="107"/>
      <c r="S86" s="112"/>
      <c r="T86" s="107"/>
      <c r="U86" s="112"/>
      <c r="V86" s="107"/>
      <c r="W86" s="112"/>
      <c r="X86" s="107"/>
      <c r="Y86" s="112"/>
      <c r="Z86" s="107"/>
      <c r="AA86" s="112"/>
      <c r="AB86" s="107"/>
    </row>
    <row r="87" spans="1:28" s="130" customFormat="1" x14ac:dyDescent="0.45">
      <c r="A87" s="112"/>
      <c r="B87" s="107"/>
      <c r="C87" s="112"/>
      <c r="D87" s="107"/>
      <c r="E87" s="112"/>
      <c r="F87" s="107"/>
      <c r="G87" s="112"/>
      <c r="H87" s="107"/>
      <c r="I87" s="111" t="s">
        <v>2783</v>
      </c>
      <c r="J87" s="108" t="s">
        <v>2784</v>
      </c>
      <c r="K87" s="112"/>
      <c r="L87" s="107" t="s">
        <v>2808</v>
      </c>
      <c r="M87" s="111"/>
      <c r="N87" s="108" t="s">
        <v>3069</v>
      </c>
      <c r="O87" s="112"/>
      <c r="P87" s="107"/>
      <c r="Q87" s="112"/>
      <c r="R87" s="107"/>
      <c r="S87" s="112"/>
      <c r="T87" s="107"/>
      <c r="U87" s="112"/>
      <c r="V87" s="107"/>
      <c r="W87" s="112"/>
      <c r="X87" s="107"/>
      <c r="Y87" s="112"/>
      <c r="Z87" s="107"/>
      <c r="AA87" s="112"/>
      <c r="AB87" s="107"/>
    </row>
    <row r="88" spans="1:28" s="130" customFormat="1" x14ac:dyDescent="0.45">
      <c r="A88" s="112"/>
      <c r="B88" s="107"/>
      <c r="C88" s="112"/>
      <c r="D88" s="107"/>
      <c r="E88" s="112"/>
      <c r="F88" s="107"/>
      <c r="G88" s="112"/>
      <c r="H88" s="107"/>
      <c r="I88" s="111"/>
      <c r="J88" s="108" t="s">
        <v>2796</v>
      </c>
      <c r="K88" s="112"/>
      <c r="L88" s="107" t="s">
        <v>2821</v>
      </c>
      <c r="M88" s="111"/>
      <c r="N88" s="108" t="s">
        <v>3071</v>
      </c>
      <c r="O88" s="112"/>
      <c r="P88" s="107"/>
      <c r="Q88" s="112"/>
      <c r="R88" s="107"/>
      <c r="S88" s="112"/>
      <c r="T88" s="107"/>
      <c r="U88" s="112"/>
      <c r="V88" s="107"/>
      <c r="W88" s="112"/>
      <c r="X88" s="107"/>
      <c r="Y88" s="112"/>
      <c r="Z88" s="107"/>
      <c r="AA88" s="112"/>
      <c r="AB88" s="107"/>
    </row>
    <row r="89" spans="1:28" s="130" customFormat="1" x14ac:dyDescent="0.45">
      <c r="A89" s="112"/>
      <c r="B89" s="107"/>
      <c r="C89" s="112"/>
      <c r="D89" s="107"/>
      <c r="E89" s="112"/>
      <c r="F89" s="107"/>
      <c r="G89" s="112"/>
      <c r="H89" s="107"/>
      <c r="I89" s="111"/>
      <c r="J89" s="108" t="s">
        <v>2808</v>
      </c>
      <c r="K89" s="112"/>
      <c r="L89" s="107" t="s">
        <v>2833</v>
      </c>
      <c r="M89" s="111"/>
      <c r="N89" s="108" t="s">
        <v>3484</v>
      </c>
      <c r="O89" s="112"/>
      <c r="P89" s="107"/>
      <c r="Q89" s="112"/>
      <c r="R89" s="107"/>
      <c r="S89" s="112"/>
      <c r="T89" s="107"/>
      <c r="U89" s="112"/>
      <c r="V89" s="107"/>
      <c r="W89" s="112"/>
      <c r="X89" s="107"/>
      <c r="Y89" s="112"/>
      <c r="Z89" s="107"/>
      <c r="AA89" s="112"/>
      <c r="AB89" s="107"/>
    </row>
    <row r="90" spans="1:28" s="130" customFormat="1" x14ac:dyDescent="0.45">
      <c r="A90" s="112"/>
      <c r="B90" s="107"/>
      <c r="C90" s="112"/>
      <c r="D90" s="107"/>
      <c r="E90" s="112"/>
      <c r="F90" s="107"/>
      <c r="G90" s="112"/>
      <c r="H90" s="107"/>
      <c r="I90" s="111"/>
      <c r="J90" s="108" t="s">
        <v>2821</v>
      </c>
      <c r="K90" s="112" t="s">
        <v>2715</v>
      </c>
      <c r="L90" s="107" t="s">
        <v>2716</v>
      </c>
      <c r="M90" s="111"/>
      <c r="N90" s="108" t="s">
        <v>3073</v>
      </c>
      <c r="O90" s="112"/>
      <c r="P90" s="107"/>
      <c r="Q90" s="112"/>
      <c r="R90" s="107"/>
      <c r="S90" s="112"/>
      <c r="T90" s="107"/>
      <c r="U90" s="112"/>
      <c r="V90" s="107"/>
      <c r="W90" s="112"/>
      <c r="X90" s="107"/>
      <c r="Y90" s="112"/>
      <c r="Z90" s="107"/>
      <c r="AA90" s="112"/>
      <c r="AB90" s="107"/>
    </row>
    <row r="91" spans="1:28" s="130" customFormat="1" x14ac:dyDescent="0.45">
      <c r="A91" s="112"/>
      <c r="B91" s="107"/>
      <c r="C91" s="112"/>
      <c r="D91" s="107"/>
      <c r="E91" s="112"/>
      <c r="F91" s="107"/>
      <c r="G91" s="112"/>
      <c r="H91" s="107"/>
      <c r="I91" s="111"/>
      <c r="J91" s="108" t="s">
        <v>2833</v>
      </c>
      <c r="K91" s="112"/>
      <c r="L91" s="107" t="s">
        <v>2728</v>
      </c>
      <c r="M91" s="111" t="s">
        <v>3074</v>
      </c>
      <c r="N91" s="108"/>
      <c r="O91" s="112"/>
      <c r="P91" s="107"/>
      <c r="Q91" s="112"/>
      <c r="R91" s="107"/>
      <c r="S91" s="112"/>
      <c r="T91" s="107"/>
      <c r="U91" s="112"/>
      <c r="V91" s="107"/>
      <c r="W91" s="112"/>
      <c r="X91" s="107"/>
      <c r="Y91" s="112"/>
      <c r="Z91" s="107"/>
      <c r="AA91" s="112"/>
      <c r="AB91" s="107"/>
    </row>
    <row r="92" spans="1:28" s="130" customFormat="1" x14ac:dyDescent="0.45">
      <c r="A92" s="112"/>
      <c r="B92" s="107"/>
      <c r="C92" s="112"/>
      <c r="D92" s="107"/>
      <c r="E92" s="112"/>
      <c r="F92" s="107"/>
      <c r="G92" s="112"/>
      <c r="H92" s="107"/>
      <c r="I92" s="111" t="s">
        <v>3082</v>
      </c>
      <c r="J92" s="108" t="s">
        <v>3083</v>
      </c>
      <c r="K92" s="112"/>
      <c r="L92" s="107" t="s">
        <v>2742</v>
      </c>
      <c r="M92" s="111" t="s">
        <v>3075</v>
      </c>
      <c r="N92" s="108" t="s">
        <v>3076</v>
      </c>
      <c r="O92" s="112"/>
      <c r="P92" s="107"/>
      <c r="Q92" s="112"/>
      <c r="R92" s="107"/>
      <c r="S92" s="112"/>
      <c r="T92" s="107"/>
      <c r="U92" s="112"/>
      <c r="V92" s="107"/>
      <c r="W92" s="112"/>
      <c r="X92" s="107"/>
      <c r="Y92" s="112"/>
      <c r="Z92" s="107"/>
      <c r="AA92" s="112"/>
      <c r="AB92" s="107"/>
    </row>
    <row r="93" spans="1:28" s="130" customFormat="1" x14ac:dyDescent="0.45">
      <c r="A93" s="112"/>
      <c r="B93" s="107"/>
      <c r="C93" s="112"/>
      <c r="D93" s="107"/>
      <c r="E93" s="112"/>
      <c r="F93" s="107"/>
      <c r="G93" s="112"/>
      <c r="H93" s="107"/>
      <c r="I93" s="111"/>
      <c r="J93" s="108" t="s">
        <v>3085</v>
      </c>
      <c r="K93" s="112"/>
      <c r="L93" s="107" t="s">
        <v>2755</v>
      </c>
      <c r="M93" s="111"/>
      <c r="N93" s="108" t="s">
        <v>3077</v>
      </c>
      <c r="O93" s="112"/>
      <c r="P93" s="107"/>
      <c r="Q93" s="112"/>
      <c r="R93" s="107"/>
      <c r="S93" s="112"/>
      <c r="T93" s="107"/>
      <c r="U93" s="112"/>
      <c r="V93" s="107"/>
      <c r="W93" s="112"/>
      <c r="X93" s="107"/>
      <c r="Y93" s="112"/>
      <c r="Z93" s="107"/>
      <c r="AA93" s="112"/>
      <c r="AB93" s="107"/>
    </row>
    <row r="94" spans="1:28" s="130" customFormat="1" x14ac:dyDescent="0.45">
      <c r="A94" s="112"/>
      <c r="B94" s="107"/>
      <c r="C94" s="112"/>
      <c r="D94" s="107"/>
      <c r="E94" s="112"/>
      <c r="F94" s="107"/>
      <c r="G94" s="112"/>
      <c r="H94" s="107"/>
      <c r="I94" s="111"/>
      <c r="J94" s="108" t="s">
        <v>3087</v>
      </c>
      <c r="K94" s="112"/>
      <c r="L94" s="107"/>
      <c r="M94" s="111" t="s">
        <v>3078</v>
      </c>
      <c r="N94" s="108" t="s">
        <v>3079</v>
      </c>
      <c r="O94" s="112"/>
      <c r="P94" s="107"/>
      <c r="Q94" s="112"/>
      <c r="R94" s="107"/>
      <c r="S94" s="112"/>
      <c r="T94" s="107"/>
      <c r="U94" s="112"/>
      <c r="V94" s="107"/>
      <c r="W94" s="112"/>
      <c r="X94" s="107"/>
      <c r="Y94" s="112"/>
      <c r="Z94" s="107"/>
      <c r="AA94" s="112"/>
      <c r="AB94" s="107"/>
    </row>
    <row r="95" spans="1:28" s="130" customFormat="1" x14ac:dyDescent="0.45">
      <c r="A95" s="112"/>
      <c r="B95" s="107"/>
      <c r="C95" s="112"/>
      <c r="D95" s="107"/>
      <c r="E95" s="112"/>
      <c r="F95" s="107"/>
      <c r="G95" s="112"/>
      <c r="H95" s="107"/>
      <c r="I95" s="111"/>
      <c r="J95" s="108" t="s">
        <v>3089</v>
      </c>
      <c r="K95" s="112"/>
      <c r="L95" s="107"/>
      <c r="M95" s="111" t="s">
        <v>3080</v>
      </c>
      <c r="N95" s="108" t="s">
        <v>3081</v>
      </c>
      <c r="O95" s="112"/>
      <c r="P95" s="107"/>
      <c r="Q95" s="112"/>
      <c r="R95" s="107"/>
      <c r="S95" s="112"/>
      <c r="T95" s="107"/>
      <c r="U95" s="112"/>
      <c r="V95" s="107"/>
      <c r="W95" s="112"/>
      <c r="X95" s="107"/>
      <c r="Y95" s="112"/>
      <c r="Z95" s="107"/>
      <c r="AA95" s="112"/>
      <c r="AB95" s="107"/>
    </row>
    <row r="96" spans="1:28" s="130" customFormat="1" x14ac:dyDescent="0.45">
      <c r="A96" s="112"/>
      <c r="B96" s="107"/>
      <c r="C96" s="112"/>
      <c r="D96" s="107"/>
      <c r="E96" s="112"/>
      <c r="F96" s="107"/>
      <c r="G96" s="112"/>
      <c r="H96" s="107"/>
      <c r="I96" s="111"/>
      <c r="J96" s="108" t="s">
        <v>3091</v>
      </c>
      <c r="K96" s="112"/>
      <c r="L96" s="107"/>
      <c r="M96" s="111"/>
      <c r="N96" s="108" t="s">
        <v>3084</v>
      </c>
      <c r="O96" s="112"/>
      <c r="P96" s="107"/>
      <c r="Q96" s="112"/>
      <c r="R96" s="107"/>
      <c r="S96" s="112"/>
      <c r="T96" s="107"/>
      <c r="U96" s="112"/>
      <c r="V96" s="107"/>
      <c r="W96" s="112"/>
      <c r="X96" s="107"/>
      <c r="Y96" s="112"/>
      <c r="Z96" s="107"/>
      <c r="AA96" s="112"/>
      <c r="AB96" s="107"/>
    </row>
    <row r="97" spans="1:28" s="130" customFormat="1" x14ac:dyDescent="0.45">
      <c r="A97" s="112"/>
      <c r="B97" s="107"/>
      <c r="C97" s="112"/>
      <c r="D97" s="107"/>
      <c r="E97" s="112"/>
      <c r="F97" s="107"/>
      <c r="G97" s="112"/>
      <c r="H97" s="107"/>
      <c r="I97" s="111" t="s">
        <v>2889</v>
      </c>
      <c r="J97" s="108" t="s">
        <v>2890</v>
      </c>
      <c r="K97" s="112"/>
      <c r="L97" s="107"/>
      <c r="M97" s="111"/>
      <c r="N97" s="108" t="s">
        <v>3086</v>
      </c>
      <c r="O97" s="112"/>
      <c r="P97" s="107"/>
      <c r="Q97" s="112"/>
      <c r="R97" s="107"/>
      <c r="S97" s="112"/>
      <c r="T97" s="107"/>
      <c r="U97" s="112"/>
      <c r="V97" s="107"/>
      <c r="W97" s="112"/>
      <c r="X97" s="107"/>
      <c r="Y97" s="112"/>
      <c r="Z97" s="107"/>
      <c r="AA97" s="112"/>
      <c r="AB97" s="107"/>
    </row>
    <row r="98" spans="1:28" s="130" customFormat="1" x14ac:dyDescent="0.45">
      <c r="A98" s="112"/>
      <c r="B98" s="107"/>
      <c r="C98" s="112"/>
      <c r="D98" s="107"/>
      <c r="E98" s="112"/>
      <c r="F98" s="107"/>
      <c r="G98" s="112"/>
      <c r="H98" s="107"/>
      <c r="I98" s="111"/>
      <c r="J98" s="108" t="s">
        <v>2901</v>
      </c>
      <c r="K98" s="112"/>
      <c r="L98" s="107"/>
      <c r="M98" s="111"/>
      <c r="N98" s="108" t="s">
        <v>3088</v>
      </c>
      <c r="O98" s="112"/>
      <c r="P98" s="107"/>
      <c r="Q98" s="112"/>
      <c r="R98" s="107"/>
      <c r="S98" s="112"/>
      <c r="T98" s="107"/>
      <c r="U98" s="112"/>
      <c r="V98" s="107"/>
      <c r="W98" s="112"/>
      <c r="X98" s="107"/>
      <c r="Y98" s="112"/>
      <c r="Z98" s="107"/>
      <c r="AA98" s="112"/>
      <c r="AB98" s="107"/>
    </row>
    <row r="99" spans="1:28" s="130" customFormat="1" x14ac:dyDescent="0.45">
      <c r="A99" s="112"/>
      <c r="B99" s="107"/>
      <c r="C99" s="112"/>
      <c r="D99" s="107"/>
      <c r="E99" s="112"/>
      <c r="F99" s="107"/>
      <c r="G99" s="112"/>
      <c r="H99" s="107"/>
      <c r="I99" s="111" t="s">
        <v>2715</v>
      </c>
      <c r="J99" s="108" t="s">
        <v>2716</v>
      </c>
      <c r="K99" s="112"/>
      <c r="L99" s="107"/>
      <c r="M99" s="111"/>
      <c r="N99" s="108" t="s">
        <v>3090</v>
      </c>
      <c r="O99" s="112"/>
      <c r="P99" s="107"/>
      <c r="Q99" s="112"/>
      <c r="R99" s="107"/>
      <c r="S99" s="112"/>
      <c r="T99" s="107"/>
      <c r="U99" s="112"/>
      <c r="V99" s="107"/>
      <c r="W99" s="112"/>
      <c r="X99" s="107"/>
      <c r="Y99" s="112"/>
      <c r="Z99" s="107"/>
      <c r="AA99" s="112"/>
      <c r="AB99" s="107"/>
    </row>
    <row r="100" spans="1:28" s="130" customFormat="1" x14ac:dyDescent="0.45">
      <c r="A100" s="112"/>
      <c r="B100" s="107"/>
      <c r="C100" s="112"/>
      <c r="D100" s="107"/>
      <c r="E100" s="112"/>
      <c r="F100" s="107"/>
      <c r="G100" s="112"/>
      <c r="H100" s="107"/>
      <c r="I100" s="111"/>
      <c r="J100" s="108" t="s">
        <v>2728</v>
      </c>
      <c r="K100" s="112"/>
      <c r="L100" s="107"/>
      <c r="M100" s="111"/>
      <c r="N100" s="107" t="s">
        <v>3092</v>
      </c>
      <c r="O100" s="112"/>
      <c r="P100" s="107"/>
      <c r="Q100" s="112"/>
      <c r="R100" s="107"/>
      <c r="S100" s="112"/>
      <c r="T100" s="107"/>
      <c r="U100" s="112"/>
      <c r="V100" s="107"/>
      <c r="W100" s="112"/>
      <c r="X100" s="107"/>
      <c r="Y100" s="112"/>
      <c r="Z100" s="107"/>
      <c r="AA100" s="112"/>
      <c r="AB100" s="107"/>
    </row>
    <row r="101" spans="1:28" s="130" customFormat="1" x14ac:dyDescent="0.45">
      <c r="A101" s="112"/>
      <c r="B101" s="107"/>
      <c r="C101" s="112"/>
      <c r="D101" s="107"/>
      <c r="E101" s="112"/>
      <c r="F101" s="107"/>
      <c r="G101" s="112"/>
      <c r="H101" s="107"/>
      <c r="I101" s="112"/>
      <c r="J101" s="107" t="s">
        <v>2742</v>
      </c>
      <c r="K101" s="112"/>
      <c r="L101" s="107"/>
      <c r="M101" s="111"/>
      <c r="N101" s="108" t="s">
        <v>3093</v>
      </c>
      <c r="O101" s="112"/>
      <c r="P101" s="107"/>
      <c r="Q101" s="112"/>
      <c r="R101" s="107"/>
      <c r="S101" s="112"/>
      <c r="T101" s="107"/>
      <c r="U101" s="112"/>
      <c r="V101" s="107"/>
      <c r="W101" s="112"/>
      <c r="X101" s="107"/>
      <c r="Y101" s="112"/>
      <c r="Z101" s="107"/>
      <c r="AA101" s="112"/>
      <c r="AB101" s="107"/>
    </row>
    <row r="102" spans="1:28" s="130" customFormat="1" x14ac:dyDescent="0.45">
      <c r="A102" s="112"/>
      <c r="B102" s="107"/>
      <c r="C102" s="112"/>
      <c r="D102" s="107"/>
      <c r="E102" s="112"/>
      <c r="F102" s="107"/>
      <c r="G102" s="112"/>
      <c r="H102" s="107"/>
      <c r="I102" s="112"/>
      <c r="J102" s="107" t="s">
        <v>2755</v>
      </c>
      <c r="K102" s="112"/>
      <c r="L102" s="107"/>
      <c r="M102" s="111"/>
      <c r="N102" s="108" t="s">
        <v>3094</v>
      </c>
      <c r="O102" s="112"/>
      <c r="P102" s="107"/>
      <c r="Q102" s="112"/>
      <c r="R102" s="107"/>
      <c r="S102" s="112"/>
      <c r="T102" s="107"/>
      <c r="U102" s="112"/>
      <c r="V102" s="107"/>
      <c r="W102" s="112"/>
      <c r="X102" s="107"/>
      <c r="Y102" s="112"/>
      <c r="Z102" s="107"/>
      <c r="AA102" s="112"/>
      <c r="AB102" s="107"/>
    </row>
    <row r="103" spans="1:28" s="130" customFormat="1" x14ac:dyDescent="0.45">
      <c r="A103" s="112"/>
      <c r="B103" s="107"/>
      <c r="C103" s="112"/>
      <c r="D103" s="107"/>
      <c r="E103" s="112"/>
      <c r="F103" s="107"/>
      <c r="G103" s="112"/>
      <c r="H103" s="107"/>
      <c r="I103" s="112"/>
      <c r="J103" s="107"/>
      <c r="K103" s="112"/>
      <c r="L103" s="107"/>
      <c r="M103" s="111"/>
      <c r="N103" s="108" t="s">
        <v>3485</v>
      </c>
      <c r="O103" s="112"/>
      <c r="P103" s="107"/>
      <c r="Q103" s="112"/>
      <c r="R103" s="107"/>
      <c r="S103" s="112"/>
      <c r="T103" s="107"/>
      <c r="U103" s="112"/>
      <c r="V103" s="107"/>
      <c r="W103" s="112"/>
      <c r="X103" s="107"/>
      <c r="Y103" s="112"/>
      <c r="Z103" s="107"/>
      <c r="AA103" s="112"/>
      <c r="AB103" s="107"/>
    </row>
    <row r="104" spans="1:28" s="130" customFormat="1" x14ac:dyDescent="0.45">
      <c r="A104" s="112"/>
      <c r="B104" s="107"/>
      <c r="C104" s="112"/>
      <c r="D104" s="107"/>
      <c r="E104" s="112"/>
      <c r="F104" s="107"/>
      <c r="G104" s="112"/>
      <c r="H104" s="107"/>
      <c r="I104" s="112"/>
      <c r="J104" s="107"/>
      <c r="K104" s="112"/>
      <c r="L104" s="107"/>
      <c r="M104" s="111"/>
      <c r="N104" s="108" t="s">
        <v>3095</v>
      </c>
      <c r="O104" s="112"/>
      <c r="P104" s="107"/>
      <c r="Q104" s="112"/>
      <c r="R104" s="107"/>
      <c r="S104" s="112"/>
      <c r="T104" s="107"/>
      <c r="U104" s="112"/>
      <c r="V104" s="107"/>
      <c r="W104" s="112"/>
      <c r="X104" s="107"/>
      <c r="Y104" s="112"/>
      <c r="Z104" s="107"/>
      <c r="AA104" s="112"/>
      <c r="AB104" s="107"/>
    </row>
    <row r="105" spans="1:28" s="130" customFormat="1" x14ac:dyDescent="0.45">
      <c r="A105" s="112"/>
      <c r="B105" s="107"/>
      <c r="C105" s="112"/>
      <c r="D105" s="107"/>
      <c r="E105" s="112"/>
      <c r="F105" s="107"/>
      <c r="G105" s="112"/>
      <c r="H105" s="107"/>
      <c r="I105" s="112"/>
      <c r="J105" s="107"/>
      <c r="K105" s="112"/>
      <c r="L105" s="107"/>
      <c r="M105" s="111"/>
      <c r="N105" s="108" t="s">
        <v>3096</v>
      </c>
      <c r="O105" s="112"/>
      <c r="P105" s="107"/>
      <c r="Q105" s="112"/>
      <c r="R105" s="107"/>
      <c r="S105" s="112"/>
      <c r="T105" s="107"/>
      <c r="U105" s="112"/>
      <c r="V105" s="107"/>
      <c r="W105" s="112"/>
      <c r="X105" s="107"/>
      <c r="Y105" s="112"/>
      <c r="Z105" s="107"/>
      <c r="AA105" s="112"/>
      <c r="AB105" s="107"/>
    </row>
    <row r="106" spans="1:28" s="130" customFormat="1" x14ac:dyDescent="0.45">
      <c r="A106" s="112"/>
      <c r="B106" s="107"/>
      <c r="C106" s="112"/>
      <c r="D106" s="107"/>
      <c r="E106" s="112"/>
      <c r="F106" s="107"/>
      <c r="G106" s="112"/>
      <c r="H106" s="107"/>
      <c r="I106" s="112"/>
      <c r="J106" s="107"/>
      <c r="K106" s="112"/>
      <c r="L106" s="107"/>
      <c r="M106" s="111"/>
      <c r="N106" s="108" t="s">
        <v>3097</v>
      </c>
      <c r="O106" s="112"/>
      <c r="P106" s="107"/>
      <c r="Q106" s="112"/>
      <c r="R106" s="107"/>
      <c r="S106" s="112"/>
      <c r="T106" s="107"/>
      <c r="U106" s="112"/>
      <c r="V106" s="107"/>
      <c r="W106" s="112"/>
      <c r="X106" s="107"/>
      <c r="Y106" s="112"/>
      <c r="Z106" s="107"/>
      <c r="AA106" s="112"/>
      <c r="AB106" s="107"/>
    </row>
    <row r="107" spans="1:28" s="130" customFormat="1" x14ac:dyDescent="0.45">
      <c r="A107" s="112"/>
      <c r="B107" s="107"/>
      <c r="C107" s="112"/>
      <c r="D107" s="107"/>
      <c r="E107" s="112"/>
      <c r="F107" s="107"/>
      <c r="G107" s="112"/>
      <c r="H107" s="107"/>
      <c r="I107" s="112"/>
      <c r="J107" s="107"/>
      <c r="K107" s="112"/>
      <c r="L107" s="107"/>
      <c r="M107" s="111" t="s">
        <v>3098</v>
      </c>
      <c r="N107" s="108"/>
      <c r="O107" s="112"/>
      <c r="P107" s="107"/>
      <c r="Q107" s="112"/>
      <c r="R107" s="107"/>
      <c r="S107" s="112"/>
      <c r="T107" s="107"/>
      <c r="U107" s="112"/>
      <c r="V107" s="107"/>
      <c r="W107" s="112"/>
      <c r="X107" s="107"/>
      <c r="Y107" s="112"/>
      <c r="Z107" s="107"/>
      <c r="AA107" s="112"/>
      <c r="AB107" s="107"/>
    </row>
    <row r="108" spans="1:28" s="130" customFormat="1" x14ac:dyDescent="0.45">
      <c r="A108" s="112"/>
      <c r="B108" s="107"/>
      <c r="C108" s="112"/>
      <c r="D108" s="107"/>
      <c r="E108" s="112"/>
      <c r="F108" s="107"/>
      <c r="G108" s="112"/>
      <c r="H108" s="107"/>
      <c r="I108" s="112"/>
      <c r="J108" s="107"/>
      <c r="K108" s="112"/>
      <c r="L108" s="107"/>
      <c r="M108" s="111" t="s">
        <v>3063</v>
      </c>
      <c r="N108" s="108" t="s">
        <v>3064</v>
      </c>
      <c r="O108" s="112"/>
      <c r="P108" s="107"/>
      <c r="Q108" s="112"/>
      <c r="R108" s="107"/>
      <c r="S108" s="112"/>
      <c r="T108" s="107"/>
      <c r="U108" s="112"/>
      <c r="V108" s="107"/>
      <c r="W108" s="112"/>
      <c r="X108" s="107"/>
      <c r="Y108" s="112"/>
      <c r="Z108" s="107"/>
      <c r="AA108" s="112"/>
      <c r="AB108" s="107"/>
    </row>
    <row r="109" spans="1:28" s="130" customFormat="1" x14ac:dyDescent="0.45">
      <c r="A109" s="112"/>
      <c r="B109" s="107"/>
      <c r="C109" s="112"/>
      <c r="D109" s="107"/>
      <c r="E109" s="112"/>
      <c r="F109" s="107"/>
      <c r="G109" s="112"/>
      <c r="H109" s="107"/>
      <c r="I109" s="112"/>
      <c r="J109" s="107"/>
      <c r="K109" s="112"/>
      <c r="L109" s="107"/>
      <c r="M109" s="111"/>
      <c r="N109" s="108" t="s">
        <v>3065</v>
      </c>
      <c r="O109" s="112"/>
      <c r="P109" s="107"/>
      <c r="Q109" s="112"/>
      <c r="R109" s="107"/>
      <c r="S109" s="112"/>
      <c r="T109" s="107"/>
      <c r="U109" s="112"/>
      <c r="V109" s="107"/>
      <c r="W109" s="112"/>
      <c r="X109" s="107"/>
      <c r="Y109" s="112"/>
      <c r="Z109" s="107"/>
      <c r="AA109" s="112"/>
      <c r="AB109" s="107"/>
    </row>
    <row r="110" spans="1:28" s="130" customFormat="1" x14ac:dyDescent="0.45">
      <c r="A110" s="112"/>
      <c r="B110" s="107"/>
      <c r="C110" s="112"/>
      <c r="D110" s="107"/>
      <c r="E110" s="112"/>
      <c r="F110" s="107"/>
      <c r="G110" s="112"/>
      <c r="H110" s="107"/>
      <c r="I110" s="112"/>
      <c r="J110" s="107"/>
      <c r="K110" s="112"/>
      <c r="L110" s="107"/>
      <c r="M110" s="111"/>
      <c r="N110" s="108" t="s">
        <v>3068</v>
      </c>
      <c r="O110" s="112"/>
      <c r="P110" s="107"/>
      <c r="Q110" s="112"/>
      <c r="R110" s="107"/>
      <c r="S110" s="112"/>
      <c r="T110" s="107"/>
      <c r="U110" s="112"/>
      <c r="V110" s="107"/>
      <c r="W110" s="112"/>
      <c r="X110" s="107"/>
      <c r="Y110" s="112"/>
      <c r="Z110" s="107"/>
      <c r="AA110" s="112"/>
      <c r="AB110" s="107"/>
    </row>
    <row r="111" spans="1:28" s="130" customFormat="1" x14ac:dyDescent="0.45">
      <c r="A111" s="112"/>
      <c r="B111" s="107"/>
      <c r="C111" s="112"/>
      <c r="D111" s="107"/>
      <c r="E111" s="112"/>
      <c r="F111" s="107"/>
      <c r="G111" s="112"/>
      <c r="H111" s="107"/>
      <c r="I111" s="112"/>
      <c r="J111" s="107"/>
      <c r="K111" s="112"/>
      <c r="L111" s="107"/>
      <c r="M111" s="111"/>
      <c r="N111" s="108" t="s">
        <v>3070</v>
      </c>
      <c r="O111" s="112"/>
      <c r="P111" s="107"/>
      <c r="Q111" s="112"/>
      <c r="R111" s="107"/>
      <c r="S111" s="112"/>
      <c r="T111" s="107"/>
      <c r="U111" s="112"/>
      <c r="V111" s="107"/>
      <c r="W111" s="112"/>
      <c r="X111" s="107"/>
      <c r="Y111" s="112"/>
      <c r="Z111" s="107"/>
      <c r="AA111" s="112"/>
      <c r="AB111" s="107"/>
    </row>
    <row r="112" spans="1:28" s="130" customFormat="1" x14ac:dyDescent="0.45">
      <c r="A112" s="112"/>
      <c r="B112" s="107"/>
      <c r="C112" s="112"/>
      <c r="D112" s="107"/>
      <c r="E112" s="112"/>
      <c r="F112" s="107"/>
      <c r="G112" s="112"/>
      <c r="H112" s="107"/>
      <c r="I112" s="112"/>
      <c r="J112" s="107"/>
      <c r="K112" s="112"/>
      <c r="L112" s="107"/>
      <c r="M112" s="111"/>
      <c r="N112" s="108" t="s">
        <v>3072</v>
      </c>
      <c r="O112" s="112"/>
      <c r="P112" s="107"/>
      <c r="Q112" s="112"/>
      <c r="R112" s="107"/>
      <c r="S112" s="112"/>
      <c r="T112" s="107"/>
      <c r="U112" s="112"/>
      <c r="V112" s="107"/>
      <c r="W112" s="112"/>
      <c r="X112" s="107"/>
      <c r="Y112" s="112"/>
      <c r="Z112" s="107"/>
      <c r="AA112" s="112"/>
      <c r="AB112" s="107"/>
    </row>
    <row r="113" spans="1:28" s="130" customFormat="1" x14ac:dyDescent="0.45">
      <c r="A113" s="112"/>
      <c r="B113" s="107"/>
      <c r="C113" s="112"/>
      <c r="D113" s="107"/>
      <c r="E113" s="112"/>
      <c r="F113" s="107"/>
      <c r="G113" s="112"/>
      <c r="H113" s="107"/>
      <c r="I113" s="112"/>
      <c r="J113" s="107"/>
      <c r="K113" s="112"/>
      <c r="L113" s="107"/>
      <c r="M113" s="111" t="s">
        <v>3036</v>
      </c>
      <c r="N113" s="108" t="s">
        <v>3037</v>
      </c>
      <c r="O113" s="112"/>
      <c r="P113" s="107"/>
      <c r="Q113" s="112"/>
      <c r="R113" s="107"/>
      <c r="S113" s="112"/>
      <c r="T113" s="107"/>
      <c r="U113" s="112"/>
      <c r="V113" s="107"/>
      <c r="W113" s="112"/>
      <c r="X113" s="107"/>
      <c r="Y113" s="112"/>
      <c r="Z113" s="107"/>
      <c r="AA113" s="112"/>
      <c r="AB113" s="107"/>
    </row>
    <row r="114" spans="1:28" s="130" customFormat="1" x14ac:dyDescent="0.45">
      <c r="A114" s="112"/>
      <c r="B114" s="107"/>
      <c r="C114" s="112"/>
      <c r="D114" s="107"/>
      <c r="E114" s="112"/>
      <c r="F114" s="107"/>
      <c r="G114" s="112"/>
      <c r="H114" s="107"/>
      <c r="I114" s="112"/>
      <c r="J114" s="107"/>
      <c r="K114" s="112"/>
      <c r="L114" s="107"/>
      <c r="M114" s="111"/>
      <c r="N114" s="108" t="s">
        <v>3039</v>
      </c>
      <c r="O114" s="112"/>
      <c r="P114" s="107"/>
      <c r="Q114" s="112"/>
      <c r="R114" s="107"/>
      <c r="S114" s="112"/>
      <c r="T114" s="107"/>
      <c r="U114" s="112"/>
      <c r="V114" s="107"/>
      <c r="W114" s="112"/>
      <c r="X114" s="107"/>
      <c r="Y114" s="112"/>
      <c r="Z114" s="107"/>
      <c r="AA114" s="112"/>
      <c r="AB114" s="107"/>
    </row>
    <row r="115" spans="1:28" s="130" customFormat="1" x14ac:dyDescent="0.45">
      <c r="A115" s="112"/>
      <c r="B115" s="107"/>
      <c r="C115" s="112"/>
      <c r="D115" s="107"/>
      <c r="E115" s="112"/>
      <c r="F115" s="107"/>
      <c r="G115" s="112"/>
      <c r="H115" s="107"/>
      <c r="I115" s="112"/>
      <c r="J115" s="107"/>
      <c r="K115" s="112"/>
      <c r="L115" s="107"/>
      <c r="M115" s="111"/>
      <c r="N115" s="108" t="s">
        <v>3041</v>
      </c>
      <c r="O115" s="112"/>
      <c r="P115" s="107"/>
      <c r="Q115" s="112"/>
      <c r="R115" s="107"/>
      <c r="S115" s="112"/>
      <c r="T115" s="107"/>
      <c r="U115" s="112"/>
      <c r="V115" s="107"/>
      <c r="W115" s="112"/>
      <c r="X115" s="107"/>
      <c r="Y115" s="112"/>
      <c r="Z115" s="107"/>
      <c r="AA115" s="112"/>
      <c r="AB115" s="107"/>
    </row>
    <row r="116" spans="1:28" s="130" customFormat="1" x14ac:dyDescent="0.45">
      <c r="A116" s="112"/>
      <c r="B116" s="107"/>
      <c r="C116" s="112"/>
      <c r="D116" s="107"/>
      <c r="E116" s="112"/>
      <c r="F116" s="107"/>
      <c r="G116" s="112"/>
      <c r="H116" s="107"/>
      <c r="I116" s="112"/>
      <c r="J116" s="107"/>
      <c r="K116" s="112"/>
      <c r="L116" s="107"/>
      <c r="M116" s="111"/>
      <c r="N116" s="108" t="s">
        <v>3043</v>
      </c>
      <c r="O116" s="112"/>
      <c r="P116" s="107"/>
      <c r="Q116" s="112"/>
      <c r="R116" s="107"/>
      <c r="S116" s="112"/>
      <c r="T116" s="107"/>
      <c r="U116" s="112"/>
      <c r="V116" s="107"/>
      <c r="W116" s="112"/>
      <c r="X116" s="107"/>
      <c r="Y116" s="112"/>
      <c r="Z116" s="107"/>
      <c r="AA116" s="112"/>
      <c r="AB116" s="107"/>
    </row>
    <row r="117" spans="1:28" s="130" customFormat="1" x14ac:dyDescent="0.45">
      <c r="A117" s="112"/>
      <c r="B117" s="107"/>
      <c r="C117" s="112"/>
      <c r="D117" s="107"/>
      <c r="E117" s="112"/>
      <c r="F117" s="107"/>
      <c r="G117" s="112"/>
      <c r="H117" s="107"/>
      <c r="I117" s="112"/>
      <c r="J117" s="107"/>
      <c r="K117" s="112"/>
      <c r="L117" s="107"/>
      <c r="M117" s="111"/>
      <c r="N117" s="108" t="s">
        <v>3045</v>
      </c>
      <c r="O117" s="112"/>
      <c r="P117" s="107"/>
      <c r="Q117" s="112"/>
      <c r="R117" s="107"/>
      <c r="S117" s="112"/>
      <c r="T117" s="107"/>
      <c r="U117" s="112"/>
      <c r="V117" s="107"/>
      <c r="W117" s="112"/>
      <c r="X117" s="107"/>
      <c r="Y117" s="112"/>
      <c r="Z117" s="107"/>
      <c r="AA117" s="112"/>
      <c r="AB117" s="107"/>
    </row>
    <row r="118" spans="1:28" s="130" customFormat="1" x14ac:dyDescent="0.45">
      <c r="A118" s="112"/>
      <c r="B118" s="107"/>
      <c r="C118" s="112"/>
      <c r="D118" s="107"/>
      <c r="E118" s="112"/>
      <c r="F118" s="107"/>
      <c r="G118" s="112"/>
      <c r="H118" s="107"/>
      <c r="I118" s="112"/>
      <c r="J118" s="107"/>
      <c r="K118" s="112"/>
      <c r="L118" s="107"/>
      <c r="M118" s="111"/>
      <c r="N118" s="107" t="s">
        <v>3047</v>
      </c>
      <c r="O118" s="112"/>
      <c r="P118" s="107"/>
      <c r="Q118" s="112"/>
      <c r="R118" s="107"/>
      <c r="S118" s="112"/>
      <c r="T118" s="107"/>
      <c r="U118" s="112"/>
      <c r="V118" s="107"/>
      <c r="W118" s="112"/>
      <c r="X118" s="107"/>
      <c r="Y118" s="112"/>
      <c r="Z118" s="107"/>
      <c r="AA118" s="112"/>
      <c r="AB118" s="107"/>
    </row>
    <row r="119" spans="1:28" s="130" customFormat="1" x14ac:dyDescent="0.45">
      <c r="A119" s="112"/>
      <c r="B119" s="107"/>
      <c r="C119" s="112"/>
      <c r="D119" s="107"/>
      <c r="E119" s="112"/>
      <c r="F119" s="107"/>
      <c r="G119" s="112"/>
      <c r="H119" s="107"/>
      <c r="I119" s="112"/>
      <c r="J119" s="107"/>
      <c r="K119" s="112"/>
      <c r="L119" s="107"/>
      <c r="M119" s="111"/>
      <c r="N119" s="107" t="s">
        <v>3049</v>
      </c>
      <c r="O119" s="112"/>
      <c r="P119" s="107"/>
      <c r="Q119" s="112"/>
      <c r="R119" s="107"/>
      <c r="S119" s="112"/>
      <c r="T119" s="107"/>
      <c r="U119" s="112"/>
      <c r="V119" s="107"/>
      <c r="W119" s="112"/>
      <c r="X119" s="107"/>
      <c r="Y119" s="112"/>
      <c r="Z119" s="107"/>
      <c r="AA119" s="112"/>
      <c r="AB119" s="107"/>
    </row>
    <row r="120" spans="1:28" s="130" customFormat="1" x14ac:dyDescent="0.45">
      <c r="A120" s="112"/>
      <c r="B120" s="107"/>
      <c r="C120" s="112"/>
      <c r="D120" s="107"/>
      <c r="E120" s="112"/>
      <c r="F120" s="107"/>
      <c r="G120" s="112"/>
      <c r="H120" s="107"/>
      <c r="I120" s="112"/>
      <c r="J120" s="107"/>
      <c r="K120" s="112"/>
      <c r="L120" s="107"/>
      <c r="M120" s="111"/>
      <c r="N120" s="107" t="s">
        <v>3051</v>
      </c>
      <c r="O120" s="112"/>
      <c r="P120" s="107"/>
      <c r="Q120" s="112"/>
      <c r="R120" s="107"/>
      <c r="S120" s="112"/>
      <c r="T120" s="107"/>
      <c r="U120" s="112"/>
      <c r="V120" s="107"/>
      <c r="W120" s="112"/>
      <c r="X120" s="107"/>
      <c r="Y120" s="112"/>
      <c r="Z120" s="107"/>
      <c r="AA120" s="112"/>
      <c r="AB120" s="107"/>
    </row>
    <row r="121" spans="1:28" s="130" customFormat="1" x14ac:dyDescent="0.45">
      <c r="A121" s="112"/>
      <c r="B121" s="107"/>
      <c r="C121" s="112"/>
      <c r="D121" s="107"/>
      <c r="E121" s="112"/>
      <c r="F121" s="107"/>
      <c r="G121" s="112"/>
      <c r="H121" s="107"/>
      <c r="I121" s="112"/>
      <c r="J121" s="107"/>
      <c r="K121" s="112"/>
      <c r="L121" s="107"/>
      <c r="M121" s="111"/>
      <c r="N121" s="108" t="s">
        <v>3054</v>
      </c>
      <c r="O121" s="112"/>
      <c r="P121" s="107"/>
      <c r="Q121" s="112"/>
      <c r="R121" s="107"/>
      <c r="S121" s="112"/>
      <c r="T121" s="107"/>
      <c r="U121" s="112"/>
      <c r="V121" s="107"/>
      <c r="W121" s="112"/>
      <c r="X121" s="107"/>
      <c r="Y121" s="112"/>
      <c r="Z121" s="107"/>
      <c r="AA121" s="112"/>
      <c r="AB121" s="107"/>
    </row>
    <row r="122" spans="1:28" s="130" customFormat="1" x14ac:dyDescent="0.45">
      <c r="A122" s="112"/>
      <c r="B122" s="107"/>
      <c r="C122" s="112"/>
      <c r="D122" s="107"/>
      <c r="E122" s="112"/>
      <c r="F122" s="107"/>
      <c r="G122" s="112"/>
      <c r="H122" s="107"/>
      <c r="I122" s="112"/>
      <c r="J122" s="107"/>
      <c r="K122" s="112"/>
      <c r="L122" s="107"/>
      <c r="M122" s="111"/>
      <c r="N122" s="108" t="s">
        <v>3056</v>
      </c>
      <c r="O122" s="112"/>
      <c r="P122" s="107"/>
      <c r="Q122" s="112"/>
      <c r="R122" s="107"/>
      <c r="S122" s="112"/>
      <c r="T122" s="107"/>
      <c r="U122" s="112"/>
      <c r="V122" s="107"/>
      <c r="W122" s="112"/>
      <c r="X122" s="107"/>
      <c r="Y122" s="112"/>
      <c r="Z122" s="107"/>
      <c r="AA122" s="112"/>
      <c r="AB122" s="107"/>
    </row>
    <row r="123" spans="1:28" s="130" customFormat="1" x14ac:dyDescent="0.45">
      <c r="A123" s="112"/>
      <c r="B123" s="107"/>
      <c r="C123" s="112"/>
      <c r="D123" s="107"/>
      <c r="E123" s="112"/>
      <c r="F123" s="107"/>
      <c r="G123" s="112"/>
      <c r="H123" s="107"/>
      <c r="I123" s="112"/>
      <c r="J123" s="107"/>
      <c r="K123" s="112"/>
      <c r="L123" s="107"/>
      <c r="M123" s="111"/>
      <c r="N123" s="108" t="s">
        <v>3058</v>
      </c>
      <c r="O123" s="112"/>
      <c r="P123" s="107"/>
      <c r="Q123" s="112"/>
      <c r="R123" s="107"/>
      <c r="S123" s="112"/>
      <c r="T123" s="107"/>
      <c r="U123" s="112"/>
      <c r="V123" s="107"/>
      <c r="W123" s="112"/>
      <c r="X123" s="107"/>
      <c r="Y123" s="112"/>
      <c r="Z123" s="107"/>
      <c r="AA123" s="112"/>
      <c r="AB123" s="107"/>
    </row>
    <row r="124" spans="1:28" s="130" customFormat="1" x14ac:dyDescent="0.45">
      <c r="A124" s="112"/>
      <c r="B124" s="107"/>
      <c r="C124" s="112"/>
      <c r="D124" s="107"/>
      <c r="E124" s="112"/>
      <c r="F124" s="107"/>
      <c r="G124" s="112"/>
      <c r="H124" s="107"/>
      <c r="I124" s="112"/>
      <c r="J124" s="107"/>
      <c r="K124" s="112"/>
      <c r="L124" s="107"/>
      <c r="M124" s="111"/>
      <c r="N124" s="108" t="s">
        <v>3060</v>
      </c>
      <c r="O124" s="112"/>
      <c r="P124" s="107"/>
      <c r="Q124" s="112"/>
      <c r="R124" s="107"/>
      <c r="S124" s="112"/>
      <c r="T124" s="107"/>
      <c r="U124" s="112"/>
      <c r="V124" s="107"/>
      <c r="W124" s="112"/>
      <c r="X124" s="107"/>
      <c r="Y124" s="112"/>
      <c r="Z124" s="107"/>
      <c r="AA124" s="112"/>
      <c r="AB124" s="107"/>
    </row>
    <row r="125" spans="1:28" s="130" customFormat="1" x14ac:dyDescent="0.45">
      <c r="A125" s="112"/>
      <c r="B125" s="107"/>
      <c r="C125" s="112"/>
      <c r="D125" s="107"/>
      <c r="E125" s="112"/>
      <c r="F125" s="107"/>
      <c r="G125" s="112"/>
      <c r="H125" s="107"/>
      <c r="I125" s="112"/>
      <c r="J125" s="107"/>
      <c r="K125" s="112"/>
      <c r="L125" s="107"/>
      <c r="M125" s="111" t="s">
        <v>3099</v>
      </c>
      <c r="N125" s="108"/>
      <c r="O125" s="112"/>
      <c r="P125" s="107"/>
      <c r="Q125" s="112"/>
      <c r="R125" s="107"/>
      <c r="S125" s="112"/>
      <c r="T125" s="107"/>
      <c r="U125" s="112"/>
      <c r="V125" s="107"/>
      <c r="W125" s="112"/>
      <c r="X125" s="107"/>
      <c r="Y125" s="112"/>
      <c r="Z125" s="107"/>
      <c r="AA125" s="112"/>
      <c r="AB125" s="107"/>
    </row>
    <row r="126" spans="1:28" s="130" customFormat="1" x14ac:dyDescent="0.45">
      <c r="A126" s="112"/>
      <c r="B126" s="107"/>
      <c r="C126" s="112"/>
      <c r="D126" s="107"/>
      <c r="E126" s="112"/>
      <c r="F126" s="107"/>
      <c r="G126" s="112"/>
      <c r="H126" s="107"/>
      <c r="I126" s="112"/>
      <c r="J126" s="107"/>
      <c r="K126" s="112"/>
      <c r="L126" s="107"/>
      <c r="M126" s="111" t="s">
        <v>3100</v>
      </c>
      <c r="N126" s="108"/>
      <c r="O126" s="112"/>
      <c r="P126" s="107"/>
      <c r="Q126" s="112"/>
      <c r="R126" s="107"/>
      <c r="S126" s="112"/>
      <c r="T126" s="107"/>
      <c r="U126" s="112"/>
      <c r="V126" s="107"/>
      <c r="W126" s="112"/>
      <c r="X126" s="107"/>
      <c r="Y126" s="112"/>
      <c r="Z126" s="107"/>
      <c r="AA126" s="112"/>
      <c r="AB126" s="107"/>
    </row>
    <row r="127" spans="1:28" s="130" customFormat="1" x14ac:dyDescent="0.45">
      <c r="A127" s="112"/>
      <c r="B127" s="107"/>
      <c r="C127" s="112"/>
      <c r="D127" s="107"/>
      <c r="E127" s="112"/>
      <c r="F127" s="107"/>
      <c r="G127" s="112"/>
      <c r="H127" s="107"/>
      <c r="I127" s="112"/>
      <c r="J127" s="107"/>
      <c r="K127" s="112"/>
      <c r="L127" s="107"/>
      <c r="M127" s="111" t="s">
        <v>3101</v>
      </c>
      <c r="N127" s="108"/>
      <c r="O127" s="112"/>
      <c r="P127" s="107"/>
      <c r="Q127" s="112"/>
      <c r="R127" s="107"/>
      <c r="S127" s="112"/>
      <c r="T127" s="107"/>
      <c r="U127" s="112"/>
      <c r="V127" s="107"/>
      <c r="W127" s="112"/>
      <c r="X127" s="107"/>
      <c r="Y127" s="112"/>
      <c r="Z127" s="107"/>
      <c r="AA127" s="112"/>
      <c r="AB127" s="107"/>
    </row>
    <row r="128" spans="1:28" s="130" customFormat="1" x14ac:dyDescent="0.45">
      <c r="A128" s="112"/>
      <c r="B128" s="107"/>
      <c r="C128" s="112"/>
      <c r="D128" s="107"/>
      <c r="E128" s="112"/>
      <c r="F128" s="107"/>
      <c r="G128" s="112"/>
      <c r="H128" s="107"/>
      <c r="I128" s="112"/>
      <c r="J128" s="107"/>
      <c r="K128" s="112"/>
      <c r="L128" s="107"/>
      <c r="M128" s="111" t="s">
        <v>3102</v>
      </c>
      <c r="N128" s="108" t="s">
        <v>3103</v>
      </c>
      <c r="O128" s="112"/>
      <c r="P128" s="107"/>
      <c r="Q128" s="112"/>
      <c r="R128" s="107"/>
      <c r="S128" s="112"/>
      <c r="T128" s="107"/>
      <c r="U128" s="112"/>
      <c r="V128" s="107"/>
      <c r="W128" s="112"/>
      <c r="X128" s="107"/>
      <c r="Y128" s="112"/>
      <c r="Z128" s="107"/>
      <c r="AA128" s="112"/>
      <c r="AB128" s="107"/>
    </row>
    <row r="129" spans="1:28" s="130" customFormat="1" x14ac:dyDescent="0.45">
      <c r="A129" s="112"/>
      <c r="B129" s="107"/>
      <c r="C129" s="112"/>
      <c r="D129" s="107"/>
      <c r="E129" s="112"/>
      <c r="F129" s="107"/>
      <c r="G129" s="112"/>
      <c r="H129" s="107"/>
      <c r="I129" s="112"/>
      <c r="J129" s="107"/>
      <c r="K129" s="112"/>
      <c r="L129" s="107"/>
      <c r="M129" s="111"/>
      <c r="N129" s="108" t="s">
        <v>3104</v>
      </c>
      <c r="O129" s="112"/>
      <c r="P129" s="107"/>
      <c r="Q129" s="112"/>
      <c r="R129" s="107"/>
      <c r="S129" s="112"/>
      <c r="T129" s="107"/>
      <c r="U129" s="112"/>
      <c r="V129" s="107"/>
      <c r="W129" s="112"/>
      <c r="X129" s="107"/>
      <c r="Y129" s="112"/>
      <c r="Z129" s="107"/>
      <c r="AA129" s="112"/>
      <c r="AB129" s="107"/>
    </row>
    <row r="130" spans="1:28" s="130" customFormat="1" x14ac:dyDescent="0.45">
      <c r="A130" s="112"/>
      <c r="B130" s="107"/>
      <c r="C130" s="112"/>
      <c r="D130" s="107"/>
      <c r="E130" s="112"/>
      <c r="F130" s="107"/>
      <c r="G130" s="112"/>
      <c r="H130" s="107"/>
      <c r="I130" s="112"/>
      <c r="J130" s="107"/>
      <c r="K130" s="112"/>
      <c r="L130" s="107"/>
      <c r="M130" s="111"/>
      <c r="N130" s="108" t="s">
        <v>3105</v>
      </c>
      <c r="O130" s="112"/>
      <c r="P130" s="107"/>
      <c r="Q130" s="112"/>
      <c r="R130" s="107"/>
      <c r="S130" s="112"/>
      <c r="T130" s="107"/>
      <c r="U130" s="112"/>
      <c r="V130" s="107"/>
      <c r="W130" s="112"/>
      <c r="X130" s="107"/>
      <c r="Y130" s="112"/>
      <c r="Z130" s="107"/>
      <c r="AA130" s="112"/>
      <c r="AB130" s="107"/>
    </row>
    <row r="131" spans="1:28" s="130" customFormat="1" x14ac:dyDescent="0.45">
      <c r="A131" s="112"/>
      <c r="B131" s="107"/>
      <c r="C131" s="112"/>
      <c r="D131" s="107"/>
      <c r="E131" s="112"/>
      <c r="F131" s="107"/>
      <c r="G131" s="112"/>
      <c r="H131" s="107"/>
      <c r="I131" s="112"/>
      <c r="J131" s="107"/>
      <c r="K131" s="112"/>
      <c r="L131" s="107"/>
      <c r="M131" s="111"/>
      <c r="N131" s="108" t="s">
        <v>3106</v>
      </c>
      <c r="O131" s="112"/>
      <c r="P131" s="107"/>
      <c r="Q131" s="112"/>
      <c r="R131" s="107"/>
      <c r="S131" s="112"/>
      <c r="T131" s="107"/>
      <c r="U131" s="112"/>
      <c r="V131" s="107"/>
      <c r="W131" s="112"/>
      <c r="X131" s="107"/>
      <c r="Y131" s="112"/>
      <c r="Z131" s="107"/>
      <c r="AA131" s="112"/>
      <c r="AB131" s="107"/>
    </row>
    <row r="132" spans="1:28" s="130" customFormat="1" x14ac:dyDescent="0.45">
      <c r="A132" s="112"/>
      <c r="B132" s="107"/>
      <c r="C132" s="112"/>
      <c r="D132" s="107"/>
      <c r="E132" s="112"/>
      <c r="F132" s="107"/>
      <c r="G132" s="112"/>
      <c r="H132" s="107"/>
      <c r="I132" s="112"/>
      <c r="J132" s="107"/>
      <c r="K132" s="112"/>
      <c r="L132" s="107"/>
      <c r="M132" s="111"/>
      <c r="N132" s="108" t="s">
        <v>3107</v>
      </c>
      <c r="O132" s="112"/>
      <c r="P132" s="107"/>
      <c r="Q132" s="112"/>
      <c r="R132" s="107"/>
      <c r="S132" s="112"/>
      <c r="T132" s="107"/>
      <c r="U132" s="112"/>
      <c r="V132" s="107"/>
      <c r="W132" s="112"/>
      <c r="X132" s="107"/>
      <c r="Y132" s="112"/>
      <c r="Z132" s="107"/>
      <c r="AA132" s="112"/>
      <c r="AB132" s="107"/>
    </row>
    <row r="133" spans="1:28" s="130" customFormat="1" x14ac:dyDescent="0.45">
      <c r="A133" s="112"/>
      <c r="B133" s="107"/>
      <c r="C133" s="112"/>
      <c r="D133" s="107"/>
      <c r="E133" s="112"/>
      <c r="F133" s="107"/>
      <c r="G133" s="112"/>
      <c r="H133" s="107"/>
      <c r="I133" s="112"/>
      <c r="J133" s="107"/>
      <c r="K133" s="112"/>
      <c r="L133" s="107"/>
      <c r="M133" s="111"/>
      <c r="N133" s="108" t="s">
        <v>3108</v>
      </c>
      <c r="O133" s="112"/>
      <c r="P133" s="107"/>
      <c r="Q133" s="112"/>
      <c r="R133" s="107"/>
      <c r="S133" s="112"/>
      <c r="T133" s="107"/>
      <c r="U133" s="112"/>
      <c r="V133" s="107"/>
      <c r="W133" s="112"/>
      <c r="X133" s="107"/>
      <c r="Y133" s="112"/>
      <c r="Z133" s="107"/>
      <c r="AA133" s="112"/>
      <c r="AB133" s="107"/>
    </row>
    <row r="134" spans="1:28" s="130" customFormat="1" x14ac:dyDescent="0.45">
      <c r="A134" s="112"/>
      <c r="B134" s="107"/>
      <c r="C134" s="112"/>
      <c r="D134" s="107"/>
      <c r="E134" s="112"/>
      <c r="F134" s="107"/>
      <c r="G134" s="112"/>
      <c r="H134" s="107"/>
      <c r="I134" s="112"/>
      <c r="J134" s="107"/>
      <c r="K134" s="112"/>
      <c r="L134" s="107"/>
      <c r="M134" s="111" t="s">
        <v>3109</v>
      </c>
      <c r="N134" s="108" t="s">
        <v>3110</v>
      </c>
      <c r="O134" s="112"/>
      <c r="P134" s="107"/>
      <c r="Q134" s="112"/>
      <c r="R134" s="107"/>
      <c r="S134" s="112"/>
      <c r="T134" s="107"/>
      <c r="U134" s="112"/>
      <c r="V134" s="107"/>
      <c r="W134" s="112"/>
      <c r="X134" s="107"/>
      <c r="Y134" s="112"/>
      <c r="Z134" s="107"/>
      <c r="AA134" s="112"/>
      <c r="AB134" s="107"/>
    </row>
    <row r="135" spans="1:28" s="130" customFormat="1" x14ac:dyDescent="0.45">
      <c r="A135" s="112"/>
      <c r="B135" s="107"/>
      <c r="C135" s="112"/>
      <c r="D135" s="107"/>
      <c r="E135" s="112"/>
      <c r="F135" s="107"/>
      <c r="G135" s="112"/>
      <c r="H135" s="107"/>
      <c r="I135" s="112"/>
      <c r="J135" s="107"/>
      <c r="K135" s="112"/>
      <c r="L135" s="107"/>
      <c r="M135" s="111"/>
      <c r="N135" s="108" t="s">
        <v>3111</v>
      </c>
      <c r="O135" s="112"/>
      <c r="P135" s="107"/>
      <c r="Q135" s="112"/>
      <c r="R135" s="107"/>
      <c r="S135" s="112"/>
      <c r="T135" s="107"/>
      <c r="U135" s="112"/>
      <c r="V135" s="107"/>
      <c r="W135" s="112"/>
      <c r="X135" s="107"/>
      <c r="Y135" s="112"/>
      <c r="Z135" s="107"/>
      <c r="AA135" s="112"/>
      <c r="AB135" s="107"/>
    </row>
    <row r="136" spans="1:28" s="130" customFormat="1" x14ac:dyDescent="0.45">
      <c r="A136" s="112"/>
      <c r="B136" s="107"/>
      <c r="C136" s="112"/>
      <c r="D136" s="107"/>
      <c r="E136" s="112"/>
      <c r="F136" s="107"/>
      <c r="G136" s="112"/>
      <c r="H136" s="107"/>
      <c r="I136" s="112"/>
      <c r="J136" s="107"/>
      <c r="K136" s="112"/>
      <c r="L136" s="107"/>
      <c r="M136" s="111"/>
      <c r="N136" s="108" t="s">
        <v>3112</v>
      </c>
      <c r="O136" s="112"/>
      <c r="P136" s="107"/>
      <c r="Q136" s="112"/>
      <c r="R136" s="107"/>
      <c r="S136" s="112"/>
      <c r="T136" s="107"/>
      <c r="U136" s="112"/>
      <c r="V136" s="107"/>
      <c r="W136" s="112"/>
      <c r="X136" s="107"/>
      <c r="Y136" s="112"/>
      <c r="Z136" s="107"/>
      <c r="AA136" s="112"/>
      <c r="AB136" s="107"/>
    </row>
    <row r="137" spans="1:28" s="130" customFormat="1" x14ac:dyDescent="0.45">
      <c r="A137" s="112"/>
      <c r="B137" s="107"/>
      <c r="C137" s="112"/>
      <c r="D137" s="107"/>
      <c r="E137" s="112"/>
      <c r="F137" s="107"/>
      <c r="G137" s="112"/>
      <c r="H137" s="107"/>
      <c r="I137" s="112"/>
      <c r="J137" s="107"/>
      <c r="K137" s="112"/>
      <c r="L137" s="107"/>
      <c r="M137" s="111"/>
      <c r="N137" s="108" t="s">
        <v>3113</v>
      </c>
      <c r="O137" s="112"/>
      <c r="P137" s="107"/>
      <c r="Q137" s="112"/>
      <c r="R137" s="107"/>
      <c r="S137" s="112"/>
      <c r="T137" s="107"/>
      <c r="U137" s="112"/>
      <c r="V137" s="107"/>
      <c r="W137" s="112"/>
      <c r="X137" s="107"/>
      <c r="Y137" s="112"/>
      <c r="Z137" s="107"/>
      <c r="AA137" s="112"/>
      <c r="AB137" s="107"/>
    </row>
    <row r="138" spans="1:28" s="130" customFormat="1" x14ac:dyDescent="0.45">
      <c r="A138" s="112"/>
      <c r="B138" s="107"/>
      <c r="C138" s="112"/>
      <c r="D138" s="107"/>
      <c r="E138" s="112"/>
      <c r="F138" s="107"/>
      <c r="G138" s="112"/>
      <c r="H138" s="107"/>
      <c r="I138" s="112"/>
      <c r="J138" s="107"/>
      <c r="K138" s="112"/>
      <c r="L138" s="107"/>
      <c r="M138" s="111"/>
      <c r="N138" s="108" t="s">
        <v>3114</v>
      </c>
      <c r="O138" s="112"/>
      <c r="P138" s="107"/>
      <c r="Q138" s="112"/>
      <c r="R138" s="107"/>
      <c r="S138" s="112"/>
      <c r="T138" s="107"/>
      <c r="U138" s="112"/>
      <c r="V138" s="107"/>
      <c r="W138" s="112"/>
      <c r="X138" s="107"/>
      <c r="Y138" s="112"/>
      <c r="Z138" s="107"/>
      <c r="AA138" s="112"/>
      <c r="AB138" s="107"/>
    </row>
    <row r="139" spans="1:28" s="130" customFormat="1" x14ac:dyDescent="0.45">
      <c r="A139" s="112"/>
      <c r="B139" s="107"/>
      <c r="C139" s="112"/>
      <c r="D139" s="107"/>
      <c r="E139" s="112"/>
      <c r="F139" s="107"/>
      <c r="G139" s="112"/>
      <c r="H139" s="107"/>
      <c r="I139" s="112"/>
      <c r="J139" s="107"/>
      <c r="K139" s="112"/>
      <c r="L139" s="107"/>
      <c r="M139" s="111"/>
      <c r="N139" s="108" t="s">
        <v>3115</v>
      </c>
      <c r="O139" s="112"/>
      <c r="P139" s="107"/>
      <c r="Q139" s="112"/>
      <c r="R139" s="107"/>
      <c r="S139" s="112"/>
      <c r="T139" s="107"/>
      <c r="U139" s="112"/>
      <c r="V139" s="107"/>
      <c r="W139" s="112"/>
      <c r="X139" s="107"/>
      <c r="Y139" s="112"/>
      <c r="Z139" s="107"/>
      <c r="AA139" s="112"/>
      <c r="AB139" s="107"/>
    </row>
    <row r="140" spans="1:28" s="130" customFormat="1" x14ac:dyDescent="0.45">
      <c r="A140" s="112"/>
      <c r="B140" s="107"/>
      <c r="C140" s="112"/>
      <c r="D140" s="107"/>
      <c r="E140" s="112"/>
      <c r="F140" s="107"/>
      <c r="G140" s="112"/>
      <c r="H140" s="107"/>
      <c r="I140" s="112"/>
      <c r="J140" s="107"/>
      <c r="K140" s="112"/>
      <c r="L140" s="107"/>
      <c r="M140" s="111"/>
      <c r="N140" s="108" t="s">
        <v>3116</v>
      </c>
      <c r="O140" s="112"/>
      <c r="P140" s="107"/>
      <c r="Q140" s="112"/>
      <c r="R140" s="107"/>
      <c r="S140" s="112"/>
      <c r="T140" s="107"/>
      <c r="U140" s="112"/>
      <c r="V140" s="107"/>
      <c r="W140" s="112"/>
      <c r="X140" s="107"/>
      <c r="Y140" s="112"/>
      <c r="Z140" s="107"/>
      <c r="AA140" s="112"/>
      <c r="AB140" s="107"/>
    </row>
    <row r="141" spans="1:28" s="85" customFormat="1" x14ac:dyDescent="0.45">
      <c r="A141" s="112"/>
      <c r="B141" s="107"/>
      <c r="C141" s="112"/>
      <c r="D141" s="107"/>
      <c r="E141" s="112"/>
      <c r="F141" s="107"/>
      <c r="G141" s="112"/>
      <c r="H141" s="107"/>
      <c r="I141" s="112"/>
      <c r="J141" s="107"/>
      <c r="K141" s="112"/>
      <c r="L141" s="107"/>
      <c r="M141" s="111"/>
      <c r="N141" s="107" t="s">
        <v>3117</v>
      </c>
      <c r="O141" s="112"/>
      <c r="P141" s="107"/>
      <c r="Q141" s="112"/>
      <c r="R141" s="107"/>
      <c r="S141" s="112"/>
      <c r="T141" s="107"/>
      <c r="U141" s="112"/>
      <c r="V141" s="107"/>
      <c r="W141" s="112"/>
      <c r="X141" s="107"/>
      <c r="Y141" s="112"/>
      <c r="Z141" s="107"/>
      <c r="AA141" s="112"/>
      <c r="AB141" s="107"/>
    </row>
    <row r="142" spans="1:28" s="85" customFormat="1" x14ac:dyDescent="0.45">
      <c r="A142" s="112"/>
      <c r="B142" s="107"/>
      <c r="C142" s="112"/>
      <c r="D142" s="107"/>
      <c r="E142" s="112"/>
      <c r="F142" s="107"/>
      <c r="G142" s="112"/>
      <c r="H142" s="107"/>
      <c r="I142" s="112"/>
      <c r="J142" s="107"/>
      <c r="K142" s="112"/>
      <c r="L142" s="107"/>
      <c r="M142" s="111"/>
      <c r="N142" s="108" t="s">
        <v>3118</v>
      </c>
      <c r="O142" s="112"/>
      <c r="P142" s="107"/>
      <c r="Q142" s="112"/>
      <c r="R142" s="107"/>
      <c r="S142" s="112"/>
      <c r="T142" s="107"/>
      <c r="U142" s="112"/>
      <c r="V142" s="107"/>
      <c r="W142" s="112"/>
      <c r="X142" s="107"/>
      <c r="Y142" s="112"/>
      <c r="Z142" s="107"/>
      <c r="AA142" s="112"/>
      <c r="AB142" s="107"/>
    </row>
    <row r="143" spans="1:28" s="85" customFormat="1" x14ac:dyDescent="0.45">
      <c r="A143" s="112"/>
      <c r="B143" s="107"/>
      <c r="C143" s="112"/>
      <c r="D143" s="107"/>
      <c r="E143" s="112"/>
      <c r="F143" s="107"/>
      <c r="G143" s="112"/>
      <c r="H143" s="107"/>
      <c r="I143" s="112"/>
      <c r="J143" s="107"/>
      <c r="K143" s="112"/>
      <c r="L143" s="107"/>
      <c r="M143" s="111"/>
      <c r="N143" s="108" t="s">
        <v>3119</v>
      </c>
      <c r="O143" s="112"/>
      <c r="P143" s="107"/>
      <c r="Q143" s="112"/>
      <c r="R143" s="107"/>
      <c r="S143" s="112"/>
      <c r="T143" s="107"/>
      <c r="U143" s="112"/>
      <c r="V143" s="107"/>
      <c r="W143" s="112"/>
      <c r="X143" s="107"/>
      <c r="Y143" s="112"/>
      <c r="Z143" s="107"/>
      <c r="AA143" s="112"/>
      <c r="AB143" s="107"/>
    </row>
    <row r="144" spans="1:28" s="85" customFormat="1" x14ac:dyDescent="0.45">
      <c r="A144" s="112"/>
      <c r="B144" s="107"/>
      <c r="C144" s="112"/>
      <c r="D144" s="107"/>
      <c r="E144" s="112"/>
      <c r="F144" s="107"/>
      <c r="G144" s="112"/>
      <c r="H144" s="107"/>
      <c r="I144" s="112"/>
      <c r="J144" s="107"/>
      <c r="K144" s="112"/>
      <c r="L144" s="107"/>
      <c r="M144" s="111"/>
      <c r="N144" s="104" t="s">
        <v>3120</v>
      </c>
      <c r="O144" s="112"/>
      <c r="P144" s="107"/>
      <c r="Q144" s="112"/>
      <c r="R144" s="107"/>
      <c r="S144" s="112"/>
      <c r="T144" s="107"/>
      <c r="U144" s="112"/>
      <c r="V144" s="107"/>
      <c r="W144" s="112"/>
      <c r="X144" s="107"/>
      <c r="Y144" s="112"/>
      <c r="Z144" s="107"/>
      <c r="AA144" s="112"/>
      <c r="AB144" s="107"/>
    </row>
    <row r="145" spans="1:28" s="85" customFormat="1" x14ac:dyDescent="0.45">
      <c r="A145" s="112"/>
      <c r="B145" s="107"/>
      <c r="C145" s="112"/>
      <c r="D145" s="107"/>
      <c r="E145" s="112"/>
      <c r="F145" s="107"/>
      <c r="G145" s="112"/>
      <c r="H145" s="107"/>
      <c r="I145" s="112"/>
      <c r="J145" s="107"/>
      <c r="K145" s="112"/>
      <c r="L145" s="107"/>
      <c r="M145" s="111"/>
      <c r="N145" s="105" t="s">
        <v>3121</v>
      </c>
      <c r="O145" s="112"/>
      <c r="P145" s="107"/>
      <c r="Q145" s="112"/>
      <c r="R145" s="107"/>
      <c r="S145" s="112"/>
      <c r="T145" s="107"/>
      <c r="U145" s="112"/>
      <c r="V145" s="107"/>
      <c r="W145" s="112"/>
      <c r="X145" s="107"/>
      <c r="Y145" s="112"/>
      <c r="Z145" s="107"/>
      <c r="AA145" s="112"/>
      <c r="AB145" s="107"/>
    </row>
    <row r="146" spans="1:28" s="85" customFormat="1" x14ac:dyDescent="0.45">
      <c r="A146" s="112"/>
      <c r="B146" s="107"/>
      <c r="C146" s="112"/>
      <c r="D146" s="107"/>
      <c r="E146" s="112"/>
      <c r="F146" s="107"/>
      <c r="G146" s="112"/>
      <c r="H146" s="107"/>
      <c r="I146" s="112"/>
      <c r="J146" s="107"/>
      <c r="K146" s="112"/>
      <c r="L146" s="107"/>
      <c r="M146" s="111"/>
      <c r="N146" s="108" t="s">
        <v>3122</v>
      </c>
      <c r="O146" s="112"/>
      <c r="P146" s="107"/>
      <c r="Q146" s="112"/>
      <c r="R146" s="107"/>
      <c r="S146" s="112"/>
      <c r="T146" s="107"/>
      <c r="U146" s="112"/>
      <c r="V146" s="107"/>
      <c r="W146" s="112"/>
      <c r="X146" s="107"/>
      <c r="Y146" s="112"/>
      <c r="Z146" s="107"/>
      <c r="AA146" s="112"/>
      <c r="AB146" s="107"/>
    </row>
    <row r="147" spans="1:28" s="85" customFormat="1" x14ac:dyDescent="0.45">
      <c r="A147" s="112"/>
      <c r="B147" s="107"/>
      <c r="C147" s="112"/>
      <c r="D147" s="107"/>
      <c r="E147" s="112"/>
      <c r="F147" s="107"/>
      <c r="G147" s="112"/>
      <c r="H147" s="107"/>
      <c r="I147" s="112"/>
      <c r="J147" s="107"/>
      <c r="K147" s="112"/>
      <c r="L147" s="107"/>
      <c r="M147" s="111" t="s">
        <v>3123</v>
      </c>
      <c r="N147" s="108" t="s">
        <v>3124</v>
      </c>
      <c r="O147" s="112"/>
      <c r="P147" s="107"/>
      <c r="Q147" s="112"/>
      <c r="R147" s="107"/>
      <c r="S147" s="112"/>
      <c r="T147" s="107"/>
      <c r="U147" s="112"/>
      <c r="V147" s="107"/>
      <c r="W147" s="112"/>
      <c r="X147" s="107"/>
      <c r="Y147" s="112"/>
      <c r="Z147" s="107"/>
      <c r="AA147" s="112"/>
      <c r="AB147" s="107"/>
    </row>
    <row r="148" spans="1:28" s="85" customFormat="1" x14ac:dyDescent="0.45">
      <c r="A148" s="112"/>
      <c r="B148" s="107"/>
      <c r="C148" s="112"/>
      <c r="D148" s="107"/>
      <c r="E148" s="112"/>
      <c r="F148" s="107"/>
      <c r="G148" s="112"/>
      <c r="H148" s="107"/>
      <c r="I148" s="112"/>
      <c r="J148" s="107"/>
      <c r="K148" s="112"/>
      <c r="L148" s="107"/>
      <c r="M148" s="111" t="s">
        <v>3125</v>
      </c>
      <c r="N148" s="108"/>
      <c r="O148" s="112"/>
      <c r="P148" s="107"/>
      <c r="Q148" s="112"/>
      <c r="R148" s="107"/>
      <c r="S148" s="112"/>
      <c r="T148" s="107"/>
      <c r="U148" s="112"/>
      <c r="V148" s="107"/>
      <c r="W148" s="112"/>
      <c r="X148" s="107"/>
      <c r="Y148" s="112"/>
      <c r="Z148" s="107"/>
      <c r="AA148" s="112"/>
      <c r="AB148" s="107"/>
    </row>
    <row r="149" spans="1:28" s="85" customFormat="1" x14ac:dyDescent="0.45">
      <c r="A149" s="112"/>
      <c r="B149" s="107"/>
      <c r="C149" s="112"/>
      <c r="D149" s="107"/>
      <c r="E149" s="112"/>
      <c r="F149" s="107"/>
      <c r="G149" s="112"/>
      <c r="H149" s="107"/>
      <c r="I149" s="112"/>
      <c r="J149" s="107"/>
      <c r="K149" s="112"/>
      <c r="L149" s="107"/>
      <c r="M149" s="111" t="s">
        <v>2889</v>
      </c>
      <c r="N149" s="108" t="s">
        <v>2890</v>
      </c>
      <c r="O149" s="112"/>
      <c r="P149" s="107"/>
      <c r="Q149" s="112"/>
      <c r="R149" s="107"/>
      <c r="S149" s="112"/>
      <c r="T149" s="107"/>
      <c r="U149" s="112"/>
      <c r="V149" s="107"/>
      <c r="W149" s="112"/>
      <c r="X149" s="107"/>
      <c r="Y149" s="112"/>
      <c r="Z149" s="107"/>
      <c r="AA149" s="112"/>
      <c r="AB149" s="107"/>
    </row>
    <row r="150" spans="1:28" s="85" customFormat="1" x14ac:dyDescent="0.45">
      <c r="A150" s="112"/>
      <c r="B150" s="107"/>
      <c r="C150" s="112"/>
      <c r="D150" s="107"/>
      <c r="E150" s="112"/>
      <c r="F150" s="107"/>
      <c r="G150" s="112"/>
      <c r="H150" s="107"/>
      <c r="I150" s="112"/>
      <c r="J150" s="107"/>
      <c r="K150" s="112"/>
      <c r="L150" s="107"/>
      <c r="M150" s="111"/>
      <c r="N150" s="108" t="s">
        <v>2901</v>
      </c>
      <c r="O150" s="112"/>
      <c r="P150" s="107"/>
      <c r="Q150" s="112"/>
      <c r="R150" s="107"/>
      <c r="S150" s="112"/>
      <c r="T150" s="107"/>
      <c r="U150" s="112"/>
      <c r="V150" s="107"/>
      <c r="W150" s="112"/>
      <c r="X150" s="107"/>
      <c r="Y150" s="112"/>
      <c r="Z150" s="107"/>
      <c r="AA150" s="112"/>
      <c r="AB150" s="107"/>
    </row>
    <row r="151" spans="1:28" s="85" customFormat="1" x14ac:dyDescent="0.45">
      <c r="A151" s="112"/>
      <c r="B151" s="107"/>
      <c r="C151" s="112"/>
      <c r="D151" s="107"/>
      <c r="E151" s="112"/>
      <c r="F151" s="107"/>
      <c r="G151" s="112"/>
      <c r="H151" s="107"/>
      <c r="I151" s="112"/>
      <c r="J151" s="107"/>
      <c r="K151" s="112"/>
      <c r="L151" s="107"/>
      <c r="M151" s="111" t="s">
        <v>3126</v>
      </c>
      <c r="N151" s="108" t="s">
        <v>3127</v>
      </c>
      <c r="O151" s="112"/>
      <c r="P151" s="107"/>
      <c r="Q151" s="112"/>
      <c r="R151" s="107"/>
      <c r="S151" s="112"/>
      <c r="T151" s="107"/>
      <c r="U151" s="112"/>
      <c r="V151" s="107"/>
      <c r="W151" s="112"/>
      <c r="X151" s="107"/>
      <c r="Y151" s="112"/>
      <c r="Z151" s="107"/>
      <c r="AA151" s="112"/>
      <c r="AB151" s="107"/>
    </row>
    <row r="152" spans="1:28" s="85" customFormat="1" x14ac:dyDescent="0.45">
      <c r="A152" s="112"/>
      <c r="B152" s="107"/>
      <c r="C152" s="112"/>
      <c r="D152" s="107"/>
      <c r="E152" s="112"/>
      <c r="F152" s="107"/>
      <c r="G152" s="112"/>
      <c r="H152" s="107"/>
      <c r="I152" s="112"/>
      <c r="J152" s="107"/>
      <c r="K152" s="112"/>
      <c r="L152" s="107"/>
      <c r="M152" s="111" t="s">
        <v>3128</v>
      </c>
      <c r="N152" s="108"/>
      <c r="O152" s="112"/>
      <c r="P152" s="107"/>
      <c r="Q152" s="112"/>
      <c r="R152" s="107"/>
      <c r="S152" s="112"/>
      <c r="T152" s="107"/>
      <c r="U152" s="112"/>
      <c r="V152" s="107"/>
      <c r="W152" s="112"/>
      <c r="X152" s="107"/>
      <c r="Y152" s="112"/>
      <c r="Z152" s="107"/>
      <c r="AA152" s="112"/>
      <c r="AB152" s="107"/>
    </row>
    <row r="153" spans="1:28" s="85" customFormat="1" x14ac:dyDescent="0.45">
      <c r="A153" s="112"/>
      <c r="B153" s="107"/>
      <c r="C153" s="112"/>
      <c r="D153" s="107"/>
      <c r="E153" s="112"/>
      <c r="F153" s="107"/>
      <c r="G153" s="112"/>
      <c r="H153" s="107"/>
      <c r="I153" s="112"/>
      <c r="J153" s="107"/>
      <c r="K153" s="112"/>
      <c r="L153" s="107"/>
      <c r="M153" s="111" t="s">
        <v>2762</v>
      </c>
      <c r="N153" s="108" t="s">
        <v>2763</v>
      </c>
      <c r="O153" s="112"/>
      <c r="P153" s="107"/>
      <c r="Q153" s="112"/>
      <c r="R153" s="107"/>
      <c r="S153" s="112"/>
      <c r="T153" s="107"/>
      <c r="U153" s="112"/>
      <c r="V153" s="107"/>
      <c r="W153" s="112"/>
      <c r="X153" s="107"/>
      <c r="Y153" s="112"/>
      <c r="Z153" s="107"/>
      <c r="AA153" s="112"/>
      <c r="AB153" s="107"/>
    </row>
    <row r="154" spans="1:28" s="85" customFormat="1" x14ac:dyDescent="0.45">
      <c r="A154" s="112"/>
      <c r="B154" s="107"/>
      <c r="C154" s="112"/>
      <c r="D154" s="107"/>
      <c r="E154" s="112"/>
      <c r="F154" s="107"/>
      <c r="G154" s="112"/>
      <c r="H154" s="107"/>
      <c r="I154" s="112"/>
      <c r="J154" s="107"/>
      <c r="K154" s="112"/>
      <c r="L154" s="107"/>
      <c r="M154" s="111"/>
      <c r="N154" s="108" t="s">
        <v>2776</v>
      </c>
      <c r="O154" s="112"/>
      <c r="P154" s="107"/>
      <c r="Q154" s="112"/>
      <c r="R154" s="107"/>
      <c r="S154" s="112"/>
      <c r="T154" s="107"/>
      <c r="U154" s="112"/>
      <c r="V154" s="107"/>
      <c r="W154" s="112"/>
      <c r="X154" s="107"/>
      <c r="Y154" s="112"/>
      <c r="Z154" s="107"/>
      <c r="AA154" s="112"/>
      <c r="AB154" s="107"/>
    </row>
    <row r="155" spans="1:28" s="85" customFormat="1" x14ac:dyDescent="0.45">
      <c r="A155" s="112"/>
      <c r="B155" s="107"/>
      <c r="C155" s="112"/>
      <c r="D155" s="107"/>
      <c r="E155" s="112"/>
      <c r="F155" s="107"/>
      <c r="G155" s="112"/>
      <c r="H155" s="107"/>
      <c r="I155" s="112"/>
      <c r="J155" s="107"/>
      <c r="K155" s="112"/>
      <c r="L155" s="107"/>
      <c r="M155" s="111"/>
      <c r="N155" s="108" t="s">
        <v>2790</v>
      </c>
      <c r="O155" s="112"/>
      <c r="P155" s="107"/>
      <c r="Q155" s="112"/>
      <c r="R155" s="107"/>
      <c r="S155" s="112"/>
      <c r="T155" s="107"/>
      <c r="U155" s="112"/>
      <c r="V155" s="107"/>
      <c r="W155" s="112"/>
      <c r="X155" s="107"/>
      <c r="Y155" s="112"/>
      <c r="Z155" s="107"/>
      <c r="AA155" s="112"/>
      <c r="AB155" s="107"/>
    </row>
    <row r="156" spans="1:28" s="85" customFormat="1" x14ac:dyDescent="0.45">
      <c r="A156" s="112"/>
      <c r="B156" s="107"/>
      <c r="C156" s="112"/>
      <c r="D156" s="107"/>
      <c r="E156" s="112"/>
      <c r="F156" s="107"/>
      <c r="G156" s="112"/>
      <c r="H156" s="107"/>
      <c r="I156" s="112"/>
      <c r="J156" s="107"/>
      <c r="K156" s="112"/>
      <c r="L156" s="107"/>
      <c r="M156" s="111"/>
      <c r="N156" s="108" t="s">
        <v>2801</v>
      </c>
      <c r="O156" s="112"/>
      <c r="P156" s="107"/>
      <c r="Q156" s="112"/>
      <c r="R156" s="107"/>
      <c r="S156" s="112"/>
      <c r="T156" s="107"/>
      <c r="U156" s="112"/>
      <c r="V156" s="107"/>
      <c r="W156" s="112"/>
      <c r="X156" s="107"/>
      <c r="Y156" s="112"/>
      <c r="Z156" s="107"/>
      <c r="AA156" s="112"/>
      <c r="AB156" s="107"/>
    </row>
    <row r="157" spans="1:28" s="85" customFormat="1" x14ac:dyDescent="0.45">
      <c r="A157" s="112"/>
      <c r="B157" s="107"/>
      <c r="C157" s="112"/>
      <c r="D157" s="107"/>
      <c r="E157" s="112"/>
      <c r="F157" s="107"/>
      <c r="G157" s="112"/>
      <c r="H157" s="107"/>
      <c r="I157" s="112"/>
      <c r="J157" s="107"/>
      <c r="K157" s="112"/>
      <c r="L157" s="107"/>
      <c r="M157" s="111" t="s">
        <v>2715</v>
      </c>
      <c r="N157" s="108" t="s">
        <v>2716</v>
      </c>
      <c r="O157" s="112"/>
      <c r="P157" s="107"/>
      <c r="Q157" s="112"/>
      <c r="R157" s="107"/>
      <c r="S157" s="112"/>
      <c r="T157" s="107"/>
      <c r="U157" s="112"/>
      <c r="V157" s="107"/>
      <c r="W157" s="112"/>
      <c r="X157" s="107"/>
      <c r="Y157" s="112"/>
      <c r="Z157" s="107"/>
      <c r="AA157" s="112"/>
      <c r="AB157" s="107"/>
    </row>
    <row r="158" spans="1:28" s="85" customFormat="1" x14ac:dyDescent="0.45">
      <c r="A158" s="112"/>
      <c r="B158" s="107"/>
      <c r="C158" s="112"/>
      <c r="D158" s="107"/>
      <c r="E158" s="112"/>
      <c r="F158" s="107"/>
      <c r="G158" s="112"/>
      <c r="H158" s="107"/>
      <c r="I158" s="112"/>
      <c r="J158" s="107"/>
      <c r="K158" s="112"/>
      <c r="L158" s="107"/>
      <c r="M158" s="111"/>
      <c r="N158" s="108" t="s">
        <v>2728</v>
      </c>
      <c r="O158" s="112"/>
      <c r="P158" s="107"/>
      <c r="Q158" s="112"/>
      <c r="R158" s="107"/>
      <c r="S158" s="112"/>
      <c r="T158" s="107"/>
      <c r="U158" s="112"/>
      <c r="V158" s="107"/>
      <c r="W158" s="112"/>
      <c r="X158" s="107"/>
      <c r="Y158" s="112"/>
      <c r="Z158" s="107"/>
      <c r="AA158" s="112"/>
      <c r="AB158" s="107"/>
    </row>
    <row r="159" spans="1:28" s="85" customFormat="1" x14ac:dyDescent="0.45">
      <c r="A159" s="112"/>
      <c r="B159" s="107"/>
      <c r="C159" s="112"/>
      <c r="D159" s="107"/>
      <c r="E159" s="112"/>
      <c r="F159" s="107"/>
      <c r="G159" s="112"/>
      <c r="H159" s="107"/>
      <c r="I159" s="112"/>
      <c r="J159" s="107"/>
      <c r="K159" s="112"/>
      <c r="L159" s="107"/>
      <c r="M159" s="111"/>
      <c r="N159" s="108" t="s">
        <v>2742</v>
      </c>
      <c r="O159" s="112"/>
      <c r="P159" s="107"/>
      <c r="Q159" s="112"/>
      <c r="R159" s="107"/>
      <c r="S159" s="112"/>
      <c r="T159" s="107"/>
      <c r="U159" s="112"/>
      <c r="V159" s="107"/>
      <c r="W159" s="112"/>
      <c r="X159" s="107"/>
      <c r="Y159" s="112"/>
      <c r="Z159" s="107"/>
      <c r="AA159" s="112"/>
      <c r="AB159" s="107"/>
    </row>
    <row r="160" spans="1:28" s="85" customFormat="1" x14ac:dyDescent="0.45">
      <c r="A160" s="112"/>
      <c r="B160" s="107"/>
      <c r="C160" s="112"/>
      <c r="D160" s="107"/>
      <c r="E160" s="112"/>
      <c r="F160" s="107"/>
      <c r="G160" s="112"/>
      <c r="H160" s="107"/>
      <c r="I160" s="112"/>
      <c r="J160" s="107"/>
      <c r="K160" s="112"/>
      <c r="L160" s="107"/>
      <c r="M160" s="111"/>
      <c r="N160" s="108" t="s">
        <v>2755</v>
      </c>
      <c r="O160" s="112"/>
      <c r="P160" s="107"/>
      <c r="Q160" s="112"/>
      <c r="R160" s="107"/>
      <c r="S160" s="112"/>
      <c r="T160" s="107"/>
      <c r="U160" s="112"/>
      <c r="V160" s="107"/>
      <c r="W160" s="112"/>
      <c r="X160" s="107"/>
      <c r="Y160" s="112"/>
      <c r="Z160" s="107"/>
      <c r="AA160" s="112"/>
      <c r="AB160" s="107"/>
    </row>
    <row r="161" spans="1:28" s="85" customFormat="1" x14ac:dyDescent="0.45">
      <c r="A161" s="112"/>
      <c r="B161" s="107"/>
      <c r="C161" s="112"/>
      <c r="D161" s="107"/>
      <c r="E161" s="112"/>
      <c r="F161" s="107"/>
      <c r="G161" s="112"/>
      <c r="H161" s="107"/>
      <c r="I161" s="112"/>
      <c r="J161" s="107"/>
      <c r="K161" s="112"/>
      <c r="L161" s="107"/>
      <c r="M161" s="111" t="s">
        <v>2964</v>
      </c>
      <c r="N161" s="108" t="s">
        <v>2965</v>
      </c>
      <c r="O161" s="112"/>
      <c r="P161" s="107"/>
      <c r="Q161" s="112"/>
      <c r="R161" s="107"/>
      <c r="S161" s="112"/>
      <c r="T161" s="107"/>
      <c r="U161" s="112"/>
      <c r="V161" s="107"/>
      <c r="W161" s="112"/>
      <c r="X161" s="107"/>
      <c r="Y161" s="112"/>
      <c r="Z161" s="107"/>
      <c r="AA161" s="112"/>
      <c r="AB161" s="107"/>
    </row>
    <row r="162" spans="1:28" s="85" customFormat="1" x14ac:dyDescent="0.45">
      <c r="A162" s="112"/>
      <c r="B162" s="107"/>
      <c r="C162" s="112"/>
      <c r="D162" s="107"/>
      <c r="E162" s="112"/>
      <c r="F162" s="107"/>
      <c r="G162" s="112"/>
      <c r="H162" s="107"/>
      <c r="I162" s="112"/>
      <c r="J162" s="107"/>
      <c r="K162" s="112"/>
      <c r="L162" s="107"/>
      <c r="M162" s="111"/>
      <c r="N162" s="108" t="s">
        <v>2970</v>
      </c>
      <c r="O162" s="112"/>
      <c r="P162" s="107"/>
      <c r="Q162" s="112"/>
      <c r="R162" s="107"/>
      <c r="S162" s="112"/>
      <c r="T162" s="107"/>
      <c r="U162" s="112"/>
      <c r="V162" s="107"/>
      <c r="W162" s="112"/>
      <c r="X162" s="107"/>
      <c r="Y162" s="112"/>
      <c r="Z162" s="107"/>
      <c r="AA162" s="112"/>
      <c r="AB162" s="107"/>
    </row>
    <row r="163" spans="1:28" s="85" customFormat="1" x14ac:dyDescent="0.45">
      <c r="A163" s="112"/>
      <c r="B163" s="107"/>
      <c r="C163" s="112"/>
      <c r="D163" s="107"/>
      <c r="E163" s="112"/>
      <c r="F163" s="107"/>
      <c r="G163" s="112"/>
      <c r="H163" s="107"/>
      <c r="I163" s="112"/>
      <c r="J163" s="107"/>
      <c r="K163" s="112"/>
      <c r="L163" s="107"/>
      <c r="M163" s="111"/>
      <c r="N163" s="108" t="s">
        <v>2975</v>
      </c>
      <c r="O163" s="112"/>
      <c r="P163" s="107"/>
      <c r="Q163" s="112"/>
      <c r="R163" s="107"/>
      <c r="S163" s="112"/>
      <c r="T163" s="107"/>
      <c r="U163" s="112"/>
      <c r="V163" s="107"/>
      <c r="W163" s="112"/>
      <c r="X163" s="107"/>
      <c r="Y163" s="112"/>
      <c r="Z163" s="107"/>
      <c r="AA163" s="112"/>
      <c r="AB163" s="107"/>
    </row>
    <row r="164" spans="1:28" s="85" customFormat="1" x14ac:dyDescent="0.45">
      <c r="A164" s="112"/>
      <c r="B164" s="107"/>
      <c r="C164" s="112"/>
      <c r="D164" s="107"/>
      <c r="E164" s="112"/>
      <c r="F164" s="107"/>
      <c r="G164" s="112"/>
      <c r="H164" s="107"/>
      <c r="I164" s="112"/>
      <c r="J164" s="107"/>
      <c r="K164" s="112"/>
      <c r="L164" s="107"/>
      <c r="M164" s="111" t="s">
        <v>3129</v>
      </c>
      <c r="N164" s="108" t="s">
        <v>3130</v>
      </c>
      <c r="O164" s="112"/>
      <c r="P164" s="107"/>
      <c r="Q164" s="112"/>
      <c r="R164" s="107"/>
      <c r="S164" s="112"/>
      <c r="T164" s="107"/>
      <c r="U164" s="112"/>
      <c r="V164" s="107"/>
      <c r="W164" s="112"/>
      <c r="X164" s="107"/>
      <c r="Y164" s="112"/>
      <c r="Z164" s="107"/>
      <c r="AA164" s="112"/>
      <c r="AB164" s="107"/>
    </row>
    <row r="165" spans="1:28" s="85" customFormat="1" x14ac:dyDescent="0.45">
      <c r="A165" s="112"/>
      <c r="B165" s="107"/>
      <c r="C165" s="112"/>
      <c r="D165" s="107"/>
      <c r="E165" s="112"/>
      <c r="F165" s="107"/>
      <c r="G165" s="112"/>
      <c r="H165" s="107"/>
      <c r="I165" s="112"/>
      <c r="J165" s="107"/>
      <c r="K165" s="112"/>
      <c r="L165" s="107"/>
      <c r="M165" s="111"/>
      <c r="N165" s="108" t="s">
        <v>3131</v>
      </c>
      <c r="O165" s="112"/>
      <c r="P165" s="107"/>
      <c r="Q165" s="112"/>
      <c r="R165" s="107"/>
      <c r="S165" s="112"/>
      <c r="T165" s="107"/>
      <c r="U165" s="112"/>
      <c r="V165" s="107"/>
      <c r="W165" s="112"/>
      <c r="X165" s="107"/>
      <c r="Y165" s="112"/>
      <c r="Z165" s="107"/>
      <c r="AA165" s="112"/>
      <c r="AB165" s="107"/>
    </row>
    <row r="166" spans="1:28" s="85" customFormat="1" x14ac:dyDescent="0.45">
      <c r="A166" s="112"/>
      <c r="B166" s="107"/>
      <c r="C166" s="112"/>
      <c r="D166" s="107"/>
      <c r="E166" s="112"/>
      <c r="F166" s="107"/>
      <c r="G166" s="112"/>
      <c r="H166" s="107"/>
      <c r="I166" s="112"/>
      <c r="J166" s="107"/>
      <c r="K166" s="112"/>
      <c r="L166" s="107"/>
      <c r="M166" s="111" t="s">
        <v>3132</v>
      </c>
      <c r="N166" s="108"/>
      <c r="O166" s="112"/>
      <c r="P166" s="107"/>
      <c r="Q166" s="112"/>
      <c r="R166" s="107"/>
      <c r="S166" s="112"/>
      <c r="T166" s="107"/>
      <c r="U166" s="112"/>
      <c r="V166" s="107"/>
      <c r="W166" s="112"/>
      <c r="X166" s="107"/>
      <c r="Y166" s="112"/>
      <c r="Z166" s="107"/>
      <c r="AA166" s="112"/>
      <c r="AB166" s="107"/>
    </row>
    <row r="167" spans="1:28" s="85" customFormat="1" x14ac:dyDescent="0.45">
      <c r="A167" s="112"/>
      <c r="B167" s="107"/>
      <c r="C167" s="112"/>
      <c r="D167" s="107"/>
      <c r="E167" s="112"/>
      <c r="F167" s="107"/>
      <c r="G167" s="112"/>
      <c r="H167" s="107"/>
      <c r="I167" s="112"/>
      <c r="J167" s="107"/>
      <c r="K167" s="112"/>
      <c r="L167" s="107"/>
      <c r="M167" s="111"/>
      <c r="N167" s="108"/>
      <c r="O167" s="112"/>
      <c r="P167" s="107"/>
      <c r="Q167" s="112"/>
      <c r="R167" s="107"/>
      <c r="S167" s="112"/>
      <c r="T167" s="107"/>
      <c r="U167" s="112"/>
      <c r="V167" s="107"/>
      <c r="W167" s="112"/>
      <c r="X167" s="107"/>
      <c r="Y167" s="112"/>
      <c r="Z167" s="107"/>
      <c r="AA167" s="112"/>
      <c r="AB167" s="107"/>
    </row>
    <row r="168" spans="1:28" s="85" customFormat="1" x14ac:dyDescent="0.45">
      <c r="A168" s="112"/>
      <c r="B168" s="107"/>
      <c r="C168" s="112"/>
      <c r="D168" s="107"/>
      <c r="E168" s="112"/>
      <c r="F168" s="107"/>
      <c r="G168" s="112"/>
      <c r="H168" s="107"/>
      <c r="I168" s="112"/>
      <c r="J168" s="107"/>
      <c r="K168" s="112"/>
      <c r="L168" s="107"/>
      <c r="M168" s="111"/>
      <c r="N168" s="108"/>
      <c r="O168" s="112"/>
      <c r="P168" s="107"/>
      <c r="Q168" s="112"/>
      <c r="R168" s="107"/>
      <c r="S168" s="112"/>
      <c r="T168" s="107"/>
      <c r="U168" s="112"/>
      <c r="V168" s="107"/>
      <c r="W168" s="112"/>
      <c r="X168" s="107"/>
      <c r="Y168" s="112"/>
      <c r="Z168" s="107"/>
      <c r="AA168" s="112"/>
      <c r="AB168" s="107"/>
    </row>
    <row r="169" spans="1:28" s="85" customFormat="1" x14ac:dyDescent="0.45">
      <c r="A169" s="114"/>
      <c r="B169" s="109"/>
      <c r="C169" s="114"/>
      <c r="D169" s="109"/>
      <c r="E169" s="114"/>
      <c r="F169" s="109"/>
      <c r="G169" s="114"/>
      <c r="H169" s="109"/>
      <c r="I169" s="114"/>
      <c r="J169" s="109"/>
      <c r="K169" s="114"/>
      <c r="L169" s="109"/>
      <c r="M169" s="115"/>
      <c r="N169" s="109"/>
      <c r="O169" s="114"/>
      <c r="P169" s="109"/>
      <c r="Q169" s="114"/>
      <c r="R169" s="109"/>
      <c r="S169" s="114"/>
      <c r="T169" s="109"/>
      <c r="U169" s="114"/>
      <c r="V169" s="109"/>
      <c r="W169" s="114"/>
      <c r="X169" s="109"/>
      <c r="Y169" s="114"/>
      <c r="Z169" s="109"/>
      <c r="AA169" s="114"/>
      <c r="AB169" s="109"/>
    </row>
    <row r="170" spans="1:28" hidden="1" x14ac:dyDescent="0.45">
      <c r="A170" s="79"/>
      <c r="B170" s="78"/>
      <c r="C170" s="116"/>
      <c r="D170" s="117"/>
      <c r="E170" s="116"/>
      <c r="F170" s="117"/>
      <c r="G170" s="116"/>
      <c r="H170" s="117"/>
      <c r="I170" s="116"/>
      <c r="J170" s="78"/>
      <c r="K170" s="79"/>
      <c r="L170" s="78"/>
      <c r="M170" s="76"/>
      <c r="N170" s="77"/>
      <c r="O170" s="79"/>
      <c r="P170" s="78"/>
      <c r="Q170" s="79"/>
      <c r="R170" s="78"/>
      <c r="S170" s="79"/>
      <c r="T170" s="78"/>
      <c r="U170" s="79"/>
      <c r="V170" s="78"/>
      <c r="W170" s="79"/>
      <c r="X170" s="78"/>
      <c r="Y170" s="79"/>
      <c r="Z170" s="78"/>
      <c r="AA170" s="79"/>
      <c r="AB170" s="78"/>
    </row>
    <row r="171" spans="1:28" hidden="1" x14ac:dyDescent="0.45">
      <c r="A171" s="79"/>
      <c r="B171" s="78"/>
      <c r="C171" s="116"/>
      <c r="D171" s="117"/>
      <c r="E171" s="116"/>
      <c r="F171" s="117"/>
      <c r="G171" s="116"/>
      <c r="H171" s="117"/>
      <c r="I171" s="116"/>
      <c r="J171" s="78"/>
      <c r="K171" s="79"/>
      <c r="L171" s="78"/>
      <c r="M171" s="76"/>
      <c r="N171" s="77"/>
      <c r="O171" s="79"/>
      <c r="P171" s="78"/>
      <c r="Q171" s="79"/>
      <c r="R171" s="78"/>
      <c r="S171" s="79"/>
      <c r="T171" s="78"/>
      <c r="U171" s="79"/>
      <c r="V171" s="78"/>
      <c r="W171" s="79"/>
      <c r="X171" s="78"/>
      <c r="Y171" s="79"/>
      <c r="Z171" s="78"/>
      <c r="AA171" s="79"/>
      <c r="AB171" s="78"/>
    </row>
    <row r="172" spans="1:28" hidden="1" x14ac:dyDescent="0.45">
      <c r="A172" s="79"/>
      <c r="B172" s="78"/>
      <c r="C172" s="116"/>
      <c r="D172" s="117"/>
      <c r="E172" s="116"/>
      <c r="F172" s="117"/>
      <c r="G172" s="116"/>
      <c r="H172" s="117"/>
      <c r="I172" s="116"/>
      <c r="J172" s="78"/>
      <c r="K172" s="79"/>
      <c r="L172" s="78"/>
      <c r="M172" s="76"/>
      <c r="N172" s="77"/>
      <c r="O172" s="79"/>
      <c r="P172" s="78"/>
      <c r="Q172" s="79"/>
      <c r="R172" s="78"/>
      <c r="S172" s="79"/>
      <c r="T172" s="78"/>
      <c r="U172" s="79"/>
      <c r="V172" s="78"/>
      <c r="W172" s="79"/>
      <c r="X172" s="78"/>
      <c r="Y172" s="79"/>
      <c r="Z172" s="78"/>
      <c r="AA172" s="79"/>
      <c r="AB172" s="78"/>
    </row>
    <row r="173" spans="1:28" hidden="1" x14ac:dyDescent="0.45">
      <c r="A173" s="79"/>
      <c r="B173" s="78"/>
      <c r="C173" s="116"/>
      <c r="D173" s="117"/>
      <c r="E173" s="116"/>
      <c r="F173" s="117"/>
      <c r="G173" s="116"/>
      <c r="H173" s="117"/>
      <c r="I173" s="116"/>
      <c r="J173" s="78"/>
      <c r="K173" s="79"/>
      <c r="L173" s="78"/>
      <c r="M173" s="76"/>
      <c r="N173" s="77"/>
      <c r="O173" s="79"/>
      <c r="P173" s="78"/>
      <c r="Q173" s="79"/>
      <c r="R173" s="78"/>
      <c r="S173" s="79"/>
      <c r="T173" s="78"/>
      <c r="U173" s="79"/>
      <c r="V173" s="78"/>
      <c r="W173" s="79"/>
      <c r="X173" s="78"/>
      <c r="Y173" s="79"/>
      <c r="Z173" s="78"/>
      <c r="AA173" s="79"/>
      <c r="AB173" s="78"/>
    </row>
    <row r="174" spans="1:28" hidden="1" x14ac:dyDescent="0.45">
      <c r="A174" s="79"/>
      <c r="B174" s="78"/>
      <c r="C174" s="116"/>
      <c r="D174" s="117"/>
      <c r="E174" s="116"/>
      <c r="F174" s="117"/>
      <c r="G174" s="116"/>
      <c r="H174" s="117"/>
      <c r="I174" s="116"/>
      <c r="J174" s="78"/>
      <c r="K174" s="79"/>
      <c r="L174" s="78"/>
      <c r="M174" s="76"/>
      <c r="N174" s="77"/>
      <c r="O174" s="79"/>
      <c r="P174" s="78"/>
      <c r="Q174" s="79"/>
      <c r="R174" s="78"/>
      <c r="S174" s="79"/>
      <c r="T174" s="78"/>
      <c r="U174" s="79"/>
      <c r="V174" s="78"/>
      <c r="W174" s="79"/>
      <c r="X174" s="78"/>
      <c r="Y174" s="79"/>
      <c r="Z174" s="78"/>
      <c r="AA174" s="79"/>
      <c r="AB174" s="78"/>
    </row>
    <row r="175" spans="1:28" hidden="1" x14ac:dyDescent="0.45">
      <c r="A175" s="79"/>
      <c r="B175" s="78"/>
      <c r="C175" s="116"/>
      <c r="D175" s="117"/>
      <c r="E175" s="116"/>
      <c r="F175" s="117"/>
      <c r="G175" s="116"/>
      <c r="H175" s="117"/>
      <c r="I175" s="116"/>
      <c r="J175" s="78"/>
      <c r="K175" s="79"/>
      <c r="L175" s="78"/>
      <c r="M175" s="76"/>
      <c r="N175" s="77"/>
      <c r="O175" s="79"/>
      <c r="P175" s="78"/>
      <c r="Q175" s="79"/>
      <c r="R175" s="78"/>
      <c r="S175" s="79"/>
      <c r="T175" s="78"/>
      <c r="U175" s="79"/>
      <c r="V175" s="78"/>
      <c r="W175" s="79"/>
      <c r="X175" s="78"/>
      <c r="Y175" s="79"/>
      <c r="Z175" s="78"/>
      <c r="AA175" s="79"/>
      <c r="AB175" s="78"/>
    </row>
    <row r="176" spans="1:28" hidden="1" x14ac:dyDescent="0.45">
      <c r="A176" s="79"/>
      <c r="B176" s="78"/>
      <c r="C176" s="116"/>
      <c r="D176" s="117"/>
      <c r="E176" s="116"/>
      <c r="F176" s="117"/>
      <c r="G176" s="116"/>
      <c r="H176" s="117"/>
      <c r="I176" s="116"/>
      <c r="J176" s="78"/>
      <c r="K176" s="79"/>
      <c r="L176" s="78"/>
      <c r="M176" s="76"/>
      <c r="N176" s="77"/>
      <c r="O176" s="79"/>
      <c r="P176" s="78"/>
      <c r="Q176" s="79"/>
      <c r="R176" s="78"/>
      <c r="S176" s="79"/>
      <c r="T176" s="78"/>
      <c r="U176" s="79"/>
      <c r="V176" s="78"/>
      <c r="W176" s="79"/>
      <c r="X176" s="78"/>
      <c r="Y176" s="79"/>
      <c r="Z176" s="78"/>
      <c r="AA176" s="79"/>
      <c r="AB176" s="78"/>
    </row>
  </sheetData>
  <pageMargins left="0.7" right="0.7" top="0.75" bottom="0.75" header="0.3" footer="0.3"/>
  <pageSetup orientation="portrait" horizontalDpi="4294967295" verticalDpi="4294967295"/>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 id="{B6611B4B-D184-4F76-84C9-BB5EF0900EF8}">
            <xm:f>ISNUMBER(MATCH(A2,'Consolidated TTPs'!$T$14:$T$1000,0))</xm:f>
            <x14:dxf>
              <fill>
                <patternFill>
                  <bgColor rgb="FFBF0D3E"/>
                </patternFill>
              </fill>
            </x14:dxf>
          </x14:cfRule>
          <xm:sqref>A2:AB176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5CD5F-297A-4554-B1C6-A0FD2C3083B5}">
  <sheetPr codeName="Sheet16">
    <tabColor theme="7" tint="0.59999389629810485"/>
  </sheetPr>
  <dimension ref="A1:Q751"/>
  <sheetViews>
    <sheetView showGridLines="0" showRowColHeaders="0" workbookViewId="0">
      <selection activeCell="I6" sqref="I6"/>
    </sheetView>
  </sheetViews>
  <sheetFormatPr defaultColWidth="0" defaultRowHeight="12.5" zeroHeight="1" outlineLevelCol="1" x14ac:dyDescent="0.25"/>
  <cols>
    <col min="1" max="5" width="8.81640625" style="37" customWidth="1"/>
    <col min="6" max="6" width="8.81640625" style="38" customWidth="1"/>
    <col min="7" max="7" width="27.1796875" style="38" bestFit="1" customWidth="1"/>
    <col min="8" max="8" width="26.1796875" style="38" customWidth="1"/>
    <col min="9" max="9" width="24.453125" style="38" customWidth="1"/>
    <col min="10" max="12" width="8.81640625" style="38" hidden="1" customWidth="1" outlineLevel="1"/>
    <col min="13" max="13" width="41.54296875" style="38" hidden="1" customWidth="1" outlineLevel="1"/>
    <col min="14" max="14" width="8.81640625" style="38" hidden="1" customWidth="1" outlineLevel="1"/>
    <col min="15" max="15" width="8.81640625" style="38" customWidth="1" collapsed="1"/>
    <col min="16" max="16" width="8.81640625" style="38" hidden="1" customWidth="1"/>
    <col min="17" max="17" width="0" style="38" hidden="1" customWidth="1"/>
    <col min="18" max="16384" width="8.81640625" style="38" hidden="1"/>
  </cols>
  <sheetData>
    <row r="1" spans="6:15" x14ac:dyDescent="0.25">
      <c r="F1" s="161" t="s">
        <v>3167</v>
      </c>
      <c r="G1" s="161"/>
      <c r="H1" s="161"/>
      <c r="I1" s="161"/>
      <c r="J1" s="161"/>
      <c r="K1" s="161"/>
      <c r="L1" s="161"/>
      <c r="M1" s="161"/>
      <c r="N1" s="161"/>
      <c r="O1" s="161"/>
    </row>
    <row r="2" spans="6:15" ht="26.5" customHeight="1" x14ac:dyDescent="0.25">
      <c r="F2" s="161"/>
      <c r="G2" s="161"/>
      <c r="H2" s="161"/>
      <c r="I2" s="161"/>
      <c r="J2" s="161"/>
      <c r="K2" s="161"/>
      <c r="L2" s="161"/>
      <c r="M2" s="161"/>
      <c r="N2" s="161"/>
      <c r="O2" s="161"/>
    </row>
    <row r="3" spans="6:15" ht="30" customHeight="1" x14ac:dyDescent="0.25">
      <c r="F3" s="161"/>
      <c r="G3" s="161"/>
      <c r="H3" s="161"/>
      <c r="I3" s="161"/>
      <c r="J3" s="161"/>
      <c r="K3" s="161"/>
      <c r="L3" s="161"/>
      <c r="M3" s="161"/>
      <c r="N3" s="161"/>
      <c r="O3" s="161"/>
    </row>
    <row r="4" spans="6:15" x14ac:dyDescent="0.25"/>
    <row r="5" spans="6:15" ht="13" x14ac:dyDescent="0.3">
      <c r="G5" s="81" t="s">
        <v>3165</v>
      </c>
      <c r="H5" s="81" t="s">
        <v>2264</v>
      </c>
      <c r="I5" s="81" t="s">
        <v>2265</v>
      </c>
      <c r="K5" s="38" t="s">
        <v>3148</v>
      </c>
    </row>
    <row r="6" spans="6:15" x14ac:dyDescent="0.25">
      <c r="G6" s="80" t="str" cm="1">
        <f t="array" ref="G6">IFERROR(_xlfn.TEXTSPLIT('Consolidated TTPs'!Q10,,",",TRUE),"")</f>
        <v/>
      </c>
      <c r="H6" s="80" t="s">
        <v>3488</v>
      </c>
      <c r="I6" s="80" t="s">
        <v>2496</v>
      </c>
      <c r="K6" s="37" t="str">
        <f>IF(AND(OR(H6="Create Detection", H6="Invest in Tech"),I6="Yes"),G6,"")</f>
        <v/>
      </c>
      <c r="M6" s="38" t="s">
        <v>3166</v>
      </c>
    </row>
    <row r="7" spans="6:15" x14ac:dyDescent="0.25">
      <c r="G7" s="80"/>
      <c r="H7" s="80" t="s">
        <v>3488</v>
      </c>
      <c r="I7" s="80" t="s">
        <v>2496</v>
      </c>
      <c r="K7" s="37" t="str">
        <f t="shared" ref="K7:K70" si="0">IF(AND(OR(H7="Create Detection", H7="Invest in Tech"),I7="Yes"),G7,"")</f>
        <v/>
      </c>
      <c r="M7" s="37" t="str">
        <f>_xlfn.TEXTJOIN(",",TRUE,K6:K53,,"")</f>
        <v/>
      </c>
    </row>
    <row r="8" spans="6:15" x14ac:dyDescent="0.25">
      <c r="G8" s="80"/>
      <c r="H8" s="80" t="s">
        <v>3488</v>
      </c>
      <c r="I8" s="80" t="s">
        <v>2496</v>
      </c>
      <c r="K8" s="37" t="str">
        <f t="shared" si="0"/>
        <v/>
      </c>
    </row>
    <row r="9" spans="6:15" x14ac:dyDescent="0.25">
      <c r="G9" s="80"/>
      <c r="H9" s="80" t="s">
        <v>2266</v>
      </c>
      <c r="I9" s="80" t="s">
        <v>2496</v>
      </c>
      <c r="K9" s="37" t="str">
        <f t="shared" si="0"/>
        <v/>
      </c>
    </row>
    <row r="10" spans="6:15" x14ac:dyDescent="0.25">
      <c r="G10" s="80"/>
      <c r="H10" s="80" t="s">
        <v>2266</v>
      </c>
      <c r="I10" s="80" t="s">
        <v>2496</v>
      </c>
      <c r="K10" s="37" t="str">
        <f t="shared" si="0"/>
        <v/>
      </c>
    </row>
    <row r="11" spans="6:15" x14ac:dyDescent="0.25">
      <c r="G11" s="80"/>
      <c r="H11" s="80" t="s">
        <v>2266</v>
      </c>
      <c r="I11" s="80" t="s">
        <v>2496</v>
      </c>
      <c r="K11" s="37" t="str">
        <f t="shared" si="0"/>
        <v/>
      </c>
    </row>
    <row r="12" spans="6:15" x14ac:dyDescent="0.25">
      <c r="G12" s="80"/>
      <c r="H12" s="80" t="s">
        <v>2266</v>
      </c>
      <c r="I12" s="80" t="s">
        <v>2496</v>
      </c>
      <c r="K12" s="37" t="str">
        <f t="shared" si="0"/>
        <v/>
      </c>
    </row>
    <row r="13" spans="6:15" x14ac:dyDescent="0.25">
      <c r="G13" s="80"/>
      <c r="H13" s="80" t="s">
        <v>2266</v>
      </c>
      <c r="I13" s="80" t="s">
        <v>2496</v>
      </c>
      <c r="K13" s="37" t="str">
        <f t="shared" si="0"/>
        <v/>
      </c>
    </row>
    <row r="14" spans="6:15" x14ac:dyDescent="0.25">
      <c r="G14" s="80"/>
      <c r="H14" s="80" t="s">
        <v>2266</v>
      </c>
      <c r="I14" s="80" t="s">
        <v>2496</v>
      </c>
      <c r="K14" s="37" t="str">
        <f t="shared" si="0"/>
        <v/>
      </c>
    </row>
    <row r="15" spans="6:15" x14ac:dyDescent="0.25">
      <c r="G15" s="80"/>
      <c r="H15" s="80" t="s">
        <v>2266</v>
      </c>
      <c r="I15" s="80" t="s">
        <v>2496</v>
      </c>
      <c r="K15" s="37" t="str">
        <f t="shared" si="0"/>
        <v/>
      </c>
    </row>
    <row r="16" spans="6:15" x14ac:dyDescent="0.25">
      <c r="G16" s="80"/>
      <c r="H16" s="80" t="s">
        <v>2266</v>
      </c>
      <c r="I16" s="80" t="s">
        <v>2496</v>
      </c>
      <c r="K16" s="37" t="str">
        <f t="shared" si="0"/>
        <v/>
      </c>
    </row>
    <row r="17" spans="7:11" x14ac:dyDescent="0.25">
      <c r="G17" s="80"/>
      <c r="H17" s="80" t="s">
        <v>2266</v>
      </c>
      <c r="I17" s="80" t="s">
        <v>2496</v>
      </c>
      <c r="K17" s="37" t="str">
        <f t="shared" si="0"/>
        <v/>
      </c>
    </row>
    <row r="18" spans="7:11" x14ac:dyDescent="0.25">
      <c r="G18" s="80"/>
      <c r="H18" s="80" t="s">
        <v>2266</v>
      </c>
      <c r="I18" s="80" t="s">
        <v>2496</v>
      </c>
      <c r="K18" s="37" t="str">
        <f t="shared" si="0"/>
        <v/>
      </c>
    </row>
    <row r="19" spans="7:11" x14ac:dyDescent="0.25">
      <c r="G19" s="80"/>
      <c r="H19" s="80" t="s">
        <v>2266</v>
      </c>
      <c r="I19" s="80" t="s">
        <v>2496</v>
      </c>
      <c r="K19" s="37" t="str">
        <f t="shared" si="0"/>
        <v/>
      </c>
    </row>
    <row r="20" spans="7:11" x14ac:dyDescent="0.25">
      <c r="G20" s="80"/>
      <c r="H20" s="80" t="s">
        <v>2266</v>
      </c>
      <c r="I20" s="80" t="s">
        <v>2496</v>
      </c>
      <c r="K20" s="37" t="str">
        <f t="shared" si="0"/>
        <v/>
      </c>
    </row>
    <row r="21" spans="7:11" x14ac:dyDescent="0.25">
      <c r="G21" s="80"/>
      <c r="H21" s="80" t="s">
        <v>2266</v>
      </c>
      <c r="I21" s="80" t="s">
        <v>2496</v>
      </c>
      <c r="K21" s="37" t="str">
        <f t="shared" si="0"/>
        <v/>
      </c>
    </row>
    <row r="22" spans="7:11" x14ac:dyDescent="0.25">
      <c r="G22" s="80"/>
      <c r="H22" s="80" t="s">
        <v>2266</v>
      </c>
      <c r="I22" s="80" t="s">
        <v>2496</v>
      </c>
      <c r="K22" s="37" t="str">
        <f t="shared" si="0"/>
        <v/>
      </c>
    </row>
    <row r="23" spans="7:11" x14ac:dyDescent="0.25">
      <c r="G23" s="80"/>
      <c r="H23" s="80" t="s">
        <v>2266</v>
      </c>
      <c r="I23" s="80" t="s">
        <v>2496</v>
      </c>
      <c r="K23" s="37" t="str">
        <f t="shared" si="0"/>
        <v/>
      </c>
    </row>
    <row r="24" spans="7:11" x14ac:dyDescent="0.25">
      <c r="G24" s="80"/>
      <c r="H24" s="80" t="s">
        <v>3488</v>
      </c>
      <c r="I24" s="80" t="s">
        <v>2496</v>
      </c>
      <c r="K24" s="37" t="str">
        <f t="shared" si="0"/>
        <v/>
      </c>
    </row>
    <row r="25" spans="7:11" x14ac:dyDescent="0.25">
      <c r="G25" s="80"/>
      <c r="H25" s="80" t="s">
        <v>3488</v>
      </c>
      <c r="I25" s="80" t="s">
        <v>2496</v>
      </c>
      <c r="K25" s="37" t="str">
        <f t="shared" si="0"/>
        <v/>
      </c>
    </row>
    <row r="26" spans="7:11" x14ac:dyDescent="0.25">
      <c r="G26" s="80"/>
      <c r="H26" s="80" t="s">
        <v>3488</v>
      </c>
      <c r="I26" s="80" t="s">
        <v>2496</v>
      </c>
      <c r="K26" s="37" t="str">
        <f t="shared" si="0"/>
        <v/>
      </c>
    </row>
    <row r="27" spans="7:11" x14ac:dyDescent="0.25">
      <c r="G27" s="80"/>
      <c r="H27" s="80"/>
      <c r="I27" s="80" t="s">
        <v>2496</v>
      </c>
      <c r="K27" s="37" t="str">
        <f t="shared" si="0"/>
        <v/>
      </c>
    </row>
    <row r="28" spans="7:11" x14ac:dyDescent="0.25">
      <c r="G28" s="80"/>
      <c r="H28" s="80"/>
      <c r="I28" s="80" t="s">
        <v>2496</v>
      </c>
      <c r="K28" s="37" t="str">
        <f t="shared" si="0"/>
        <v/>
      </c>
    </row>
    <row r="29" spans="7:11" x14ac:dyDescent="0.25">
      <c r="G29" s="80"/>
      <c r="H29" s="80"/>
      <c r="I29" s="80" t="s">
        <v>2496</v>
      </c>
      <c r="K29" s="37" t="str">
        <f t="shared" si="0"/>
        <v/>
      </c>
    </row>
    <row r="30" spans="7:11" x14ac:dyDescent="0.25">
      <c r="G30" s="80"/>
      <c r="H30" s="80"/>
      <c r="I30" s="80" t="s">
        <v>2496</v>
      </c>
      <c r="K30" s="37" t="str">
        <f t="shared" si="0"/>
        <v/>
      </c>
    </row>
    <row r="31" spans="7:11" x14ac:dyDescent="0.25">
      <c r="G31" s="80"/>
      <c r="H31" s="80"/>
      <c r="I31" s="80" t="s">
        <v>2496</v>
      </c>
      <c r="K31" s="37" t="str">
        <f t="shared" si="0"/>
        <v/>
      </c>
    </row>
    <row r="32" spans="7:11" x14ac:dyDescent="0.25">
      <c r="G32" s="80"/>
      <c r="H32" s="80"/>
      <c r="I32" s="80" t="s">
        <v>2496</v>
      </c>
      <c r="K32" s="37" t="str">
        <f t="shared" si="0"/>
        <v/>
      </c>
    </row>
    <row r="33" spans="7:11" x14ac:dyDescent="0.25">
      <c r="G33" s="80"/>
      <c r="H33" s="80"/>
      <c r="I33" s="80" t="s">
        <v>2496</v>
      </c>
      <c r="K33" s="37" t="str">
        <f t="shared" si="0"/>
        <v/>
      </c>
    </row>
    <row r="34" spans="7:11" x14ac:dyDescent="0.25">
      <c r="G34" s="80"/>
      <c r="H34" s="80"/>
      <c r="I34" s="80" t="s">
        <v>2496</v>
      </c>
      <c r="K34" s="37" t="str">
        <f t="shared" si="0"/>
        <v/>
      </c>
    </row>
    <row r="35" spans="7:11" x14ac:dyDescent="0.25">
      <c r="G35" s="80"/>
      <c r="H35" s="80"/>
      <c r="I35" s="80" t="s">
        <v>2496</v>
      </c>
      <c r="K35" s="37" t="str">
        <f t="shared" si="0"/>
        <v/>
      </c>
    </row>
    <row r="36" spans="7:11" x14ac:dyDescent="0.25">
      <c r="G36" s="80"/>
      <c r="H36" s="80"/>
      <c r="I36" s="80" t="s">
        <v>2496</v>
      </c>
      <c r="K36" s="37" t="str">
        <f t="shared" si="0"/>
        <v/>
      </c>
    </row>
    <row r="37" spans="7:11" x14ac:dyDescent="0.25">
      <c r="G37" s="80"/>
      <c r="H37" s="80"/>
      <c r="I37" s="80" t="s">
        <v>2496</v>
      </c>
      <c r="K37" s="37" t="str">
        <f t="shared" si="0"/>
        <v/>
      </c>
    </row>
    <row r="38" spans="7:11" x14ac:dyDescent="0.25">
      <c r="G38" s="80"/>
      <c r="H38" s="80"/>
      <c r="I38" s="80" t="s">
        <v>2496</v>
      </c>
      <c r="K38" s="37" t="str">
        <f t="shared" si="0"/>
        <v/>
      </c>
    </row>
    <row r="39" spans="7:11" x14ac:dyDescent="0.25">
      <c r="G39" s="80"/>
      <c r="H39" s="80"/>
      <c r="I39" s="80" t="s">
        <v>2496</v>
      </c>
      <c r="K39" s="37" t="str">
        <f t="shared" si="0"/>
        <v/>
      </c>
    </row>
    <row r="40" spans="7:11" x14ac:dyDescent="0.25">
      <c r="G40" s="80"/>
      <c r="H40" s="80"/>
      <c r="I40" s="80" t="s">
        <v>2496</v>
      </c>
      <c r="K40" s="37" t="str">
        <f t="shared" si="0"/>
        <v/>
      </c>
    </row>
    <row r="41" spans="7:11" x14ac:dyDescent="0.25">
      <c r="G41" s="80"/>
      <c r="H41" s="80"/>
      <c r="I41" s="80" t="s">
        <v>2496</v>
      </c>
      <c r="K41" s="37" t="str">
        <f t="shared" si="0"/>
        <v/>
      </c>
    </row>
    <row r="42" spans="7:11" x14ac:dyDescent="0.25">
      <c r="G42" s="80"/>
      <c r="H42" s="80"/>
      <c r="I42" s="80" t="s">
        <v>2496</v>
      </c>
      <c r="K42" s="37" t="str">
        <f t="shared" si="0"/>
        <v/>
      </c>
    </row>
    <row r="43" spans="7:11" x14ac:dyDescent="0.25">
      <c r="G43" s="80"/>
      <c r="H43" s="80"/>
      <c r="I43" s="80" t="s">
        <v>2496</v>
      </c>
      <c r="K43" s="37" t="str">
        <f t="shared" si="0"/>
        <v/>
      </c>
    </row>
    <row r="44" spans="7:11" x14ac:dyDescent="0.25">
      <c r="G44" s="80"/>
      <c r="H44" s="80"/>
      <c r="I44" s="80" t="s">
        <v>2496</v>
      </c>
      <c r="K44" s="37" t="str">
        <f t="shared" si="0"/>
        <v/>
      </c>
    </row>
    <row r="45" spans="7:11" x14ac:dyDescent="0.25">
      <c r="G45" s="80"/>
      <c r="H45" s="80"/>
      <c r="I45" s="80" t="s">
        <v>2496</v>
      </c>
      <c r="K45" s="37" t="str">
        <f t="shared" si="0"/>
        <v/>
      </c>
    </row>
    <row r="46" spans="7:11" x14ac:dyDescent="0.25">
      <c r="G46" s="80"/>
      <c r="H46" s="80"/>
      <c r="I46" s="80" t="s">
        <v>2496</v>
      </c>
      <c r="K46" s="37" t="str">
        <f t="shared" si="0"/>
        <v/>
      </c>
    </row>
    <row r="47" spans="7:11" x14ac:dyDescent="0.25">
      <c r="G47" s="80"/>
      <c r="H47" s="80"/>
      <c r="I47" s="80" t="s">
        <v>2496</v>
      </c>
      <c r="K47" s="37" t="str">
        <f t="shared" si="0"/>
        <v/>
      </c>
    </row>
    <row r="48" spans="7:11" x14ac:dyDescent="0.25">
      <c r="G48" s="80"/>
      <c r="H48" s="80"/>
      <c r="I48" s="80" t="s">
        <v>2496</v>
      </c>
      <c r="K48" s="37" t="str">
        <f t="shared" si="0"/>
        <v/>
      </c>
    </row>
    <row r="49" spans="7:11" x14ac:dyDescent="0.25">
      <c r="G49" s="80"/>
      <c r="H49" s="80"/>
      <c r="I49" s="80" t="s">
        <v>2496</v>
      </c>
      <c r="K49" s="37" t="str">
        <f t="shared" si="0"/>
        <v/>
      </c>
    </row>
    <row r="50" spans="7:11" x14ac:dyDescent="0.25">
      <c r="G50" s="80"/>
      <c r="H50" s="80"/>
      <c r="I50" s="80" t="s">
        <v>2496</v>
      </c>
      <c r="K50" s="37" t="str">
        <f t="shared" si="0"/>
        <v/>
      </c>
    </row>
    <row r="51" spans="7:11" x14ac:dyDescent="0.25">
      <c r="G51" s="80"/>
      <c r="H51" s="80"/>
      <c r="I51" s="80" t="s">
        <v>2496</v>
      </c>
      <c r="K51" s="37" t="str">
        <f t="shared" si="0"/>
        <v/>
      </c>
    </row>
    <row r="52" spans="7:11" x14ac:dyDescent="0.25">
      <c r="G52" s="80"/>
      <c r="H52" s="80"/>
      <c r="I52" s="80" t="s">
        <v>2496</v>
      </c>
      <c r="K52" s="37" t="str">
        <f t="shared" si="0"/>
        <v/>
      </c>
    </row>
    <row r="53" spans="7:11" x14ac:dyDescent="0.25">
      <c r="G53" s="80"/>
      <c r="H53" s="80"/>
      <c r="I53" s="80" t="s">
        <v>2496</v>
      </c>
      <c r="K53" s="37" t="str">
        <f t="shared" si="0"/>
        <v/>
      </c>
    </row>
    <row r="54" spans="7:11" x14ac:dyDescent="0.25">
      <c r="G54" s="80"/>
      <c r="H54" s="80"/>
      <c r="I54" s="80" t="s">
        <v>2496</v>
      </c>
      <c r="K54" s="37" t="str">
        <f t="shared" si="0"/>
        <v/>
      </c>
    </row>
    <row r="55" spans="7:11" x14ac:dyDescent="0.25">
      <c r="G55" s="80"/>
      <c r="H55" s="80"/>
      <c r="I55" s="80" t="s">
        <v>2496</v>
      </c>
      <c r="K55" s="37" t="str">
        <f t="shared" si="0"/>
        <v/>
      </c>
    </row>
    <row r="56" spans="7:11" x14ac:dyDescent="0.25">
      <c r="G56" s="80"/>
      <c r="H56" s="80"/>
      <c r="I56" s="80" t="s">
        <v>2496</v>
      </c>
      <c r="K56" s="37" t="str">
        <f t="shared" si="0"/>
        <v/>
      </c>
    </row>
    <row r="57" spans="7:11" x14ac:dyDescent="0.25">
      <c r="G57" s="80"/>
      <c r="H57" s="80"/>
      <c r="I57" s="80" t="s">
        <v>2496</v>
      </c>
      <c r="K57" s="37" t="str">
        <f t="shared" si="0"/>
        <v/>
      </c>
    </row>
    <row r="58" spans="7:11" x14ac:dyDescent="0.25">
      <c r="G58" s="80"/>
      <c r="H58" s="80"/>
      <c r="I58" s="80" t="s">
        <v>2496</v>
      </c>
      <c r="K58" s="37" t="str">
        <f t="shared" si="0"/>
        <v/>
      </c>
    </row>
    <row r="59" spans="7:11" x14ac:dyDescent="0.25">
      <c r="G59" s="80"/>
      <c r="H59" s="80"/>
      <c r="I59" s="80" t="s">
        <v>2496</v>
      </c>
      <c r="K59" s="37" t="str">
        <f t="shared" si="0"/>
        <v/>
      </c>
    </row>
    <row r="60" spans="7:11" x14ac:dyDescent="0.25">
      <c r="G60" s="80"/>
      <c r="H60" s="80"/>
      <c r="I60" s="80" t="s">
        <v>2496</v>
      </c>
      <c r="K60" s="37" t="str">
        <f t="shared" si="0"/>
        <v/>
      </c>
    </row>
    <row r="61" spans="7:11" x14ac:dyDescent="0.25">
      <c r="G61" s="80"/>
      <c r="H61" s="80"/>
      <c r="I61" s="80" t="s">
        <v>2496</v>
      </c>
      <c r="K61" s="37" t="str">
        <f t="shared" si="0"/>
        <v/>
      </c>
    </row>
    <row r="62" spans="7:11" x14ac:dyDescent="0.25">
      <c r="G62" s="80"/>
      <c r="H62" s="80"/>
      <c r="I62" s="80" t="s">
        <v>2496</v>
      </c>
      <c r="K62" s="37" t="str">
        <f t="shared" si="0"/>
        <v/>
      </c>
    </row>
    <row r="63" spans="7:11" x14ac:dyDescent="0.25">
      <c r="G63" s="80"/>
      <c r="H63" s="80"/>
      <c r="I63" s="80" t="s">
        <v>2496</v>
      </c>
      <c r="K63" s="37" t="str">
        <f t="shared" si="0"/>
        <v/>
      </c>
    </row>
    <row r="64" spans="7:11" x14ac:dyDescent="0.25">
      <c r="G64" s="80"/>
      <c r="H64" s="80"/>
      <c r="I64" s="80" t="s">
        <v>2496</v>
      </c>
      <c r="K64" s="37" t="str">
        <f t="shared" si="0"/>
        <v/>
      </c>
    </row>
    <row r="65" spans="7:11" x14ac:dyDescent="0.25">
      <c r="G65" s="80"/>
      <c r="H65" s="80"/>
      <c r="I65" s="80" t="s">
        <v>2496</v>
      </c>
      <c r="K65" s="37" t="str">
        <f t="shared" si="0"/>
        <v/>
      </c>
    </row>
    <row r="66" spans="7:11" x14ac:dyDescent="0.25">
      <c r="G66" s="80"/>
      <c r="H66" s="80"/>
      <c r="I66" s="80" t="s">
        <v>2496</v>
      </c>
      <c r="K66" s="37" t="str">
        <f t="shared" si="0"/>
        <v/>
      </c>
    </row>
    <row r="67" spans="7:11" x14ac:dyDescent="0.25">
      <c r="G67" s="80"/>
      <c r="H67" s="80"/>
      <c r="I67" s="80" t="s">
        <v>2496</v>
      </c>
      <c r="K67" s="37" t="str">
        <f t="shared" si="0"/>
        <v/>
      </c>
    </row>
    <row r="68" spans="7:11" x14ac:dyDescent="0.25">
      <c r="G68" s="80"/>
      <c r="H68" s="80"/>
      <c r="I68" s="80" t="s">
        <v>2496</v>
      </c>
      <c r="K68" s="37" t="str">
        <f t="shared" si="0"/>
        <v/>
      </c>
    </row>
    <row r="69" spans="7:11" x14ac:dyDescent="0.25">
      <c r="G69" s="80"/>
      <c r="H69" s="80"/>
      <c r="I69" s="80" t="s">
        <v>2496</v>
      </c>
      <c r="K69" s="37" t="str">
        <f t="shared" si="0"/>
        <v/>
      </c>
    </row>
    <row r="70" spans="7:11" x14ac:dyDescent="0.25">
      <c r="G70" s="80"/>
      <c r="H70" s="80"/>
      <c r="I70" s="80" t="s">
        <v>2496</v>
      </c>
      <c r="K70" s="37" t="str">
        <f t="shared" si="0"/>
        <v/>
      </c>
    </row>
    <row r="71" spans="7:11" x14ac:dyDescent="0.25">
      <c r="G71" s="80"/>
      <c r="H71" s="80"/>
      <c r="I71" s="80" t="s">
        <v>2496</v>
      </c>
      <c r="K71" s="37" t="str">
        <f t="shared" ref="K71:K134" si="1">IF(AND(OR(H71="Create Detection", H71="Invest in Tech"),I71="Yes"),G71,"")</f>
        <v/>
      </c>
    </row>
    <row r="72" spans="7:11" x14ac:dyDescent="0.25">
      <c r="G72" s="80"/>
      <c r="H72" s="80"/>
      <c r="I72" s="80" t="s">
        <v>2496</v>
      </c>
      <c r="K72" s="37" t="str">
        <f t="shared" si="1"/>
        <v/>
      </c>
    </row>
    <row r="73" spans="7:11" x14ac:dyDescent="0.25">
      <c r="G73" s="80"/>
      <c r="H73" s="80"/>
      <c r="I73" s="80" t="s">
        <v>2496</v>
      </c>
      <c r="K73" s="37" t="str">
        <f t="shared" si="1"/>
        <v/>
      </c>
    </row>
    <row r="74" spans="7:11" x14ac:dyDescent="0.25">
      <c r="G74" s="80"/>
      <c r="H74" s="80"/>
      <c r="I74" s="80" t="s">
        <v>2496</v>
      </c>
      <c r="K74" s="37" t="str">
        <f t="shared" si="1"/>
        <v/>
      </c>
    </row>
    <row r="75" spans="7:11" x14ac:dyDescent="0.25">
      <c r="G75" s="80"/>
      <c r="H75" s="80"/>
      <c r="I75" s="80" t="s">
        <v>2496</v>
      </c>
      <c r="K75" s="37" t="str">
        <f t="shared" si="1"/>
        <v/>
      </c>
    </row>
    <row r="76" spans="7:11" x14ac:dyDescent="0.25">
      <c r="G76" s="80"/>
      <c r="H76" s="80"/>
      <c r="I76" s="80" t="s">
        <v>2496</v>
      </c>
      <c r="K76" s="37" t="str">
        <f t="shared" si="1"/>
        <v/>
      </c>
    </row>
    <row r="77" spans="7:11" x14ac:dyDescent="0.25">
      <c r="G77" s="80"/>
      <c r="H77" s="80"/>
      <c r="I77" s="80" t="s">
        <v>2496</v>
      </c>
      <c r="K77" s="37" t="str">
        <f t="shared" si="1"/>
        <v/>
      </c>
    </row>
    <row r="78" spans="7:11" x14ac:dyDescent="0.25">
      <c r="G78" s="80"/>
      <c r="H78" s="80"/>
      <c r="I78" s="80" t="s">
        <v>2496</v>
      </c>
      <c r="K78" s="37" t="str">
        <f t="shared" si="1"/>
        <v/>
      </c>
    </row>
    <row r="79" spans="7:11" x14ac:dyDescent="0.25">
      <c r="G79" s="80"/>
      <c r="H79" s="80"/>
      <c r="I79" s="80" t="s">
        <v>2496</v>
      </c>
      <c r="K79" s="37" t="str">
        <f t="shared" si="1"/>
        <v/>
      </c>
    </row>
    <row r="80" spans="7:11" x14ac:dyDescent="0.25">
      <c r="G80" s="80"/>
      <c r="H80" s="80"/>
      <c r="I80" s="80" t="s">
        <v>2496</v>
      </c>
      <c r="K80" s="37" t="str">
        <f t="shared" si="1"/>
        <v/>
      </c>
    </row>
    <row r="81" spans="7:11" x14ac:dyDescent="0.25">
      <c r="G81" s="80"/>
      <c r="H81" s="80"/>
      <c r="I81" s="80" t="s">
        <v>2496</v>
      </c>
      <c r="K81" s="37" t="str">
        <f t="shared" si="1"/>
        <v/>
      </c>
    </row>
    <row r="82" spans="7:11" x14ac:dyDescent="0.25">
      <c r="G82" s="80"/>
      <c r="H82" s="80"/>
      <c r="I82" s="80" t="s">
        <v>2496</v>
      </c>
      <c r="K82" s="37" t="str">
        <f t="shared" si="1"/>
        <v/>
      </c>
    </row>
    <row r="83" spans="7:11" x14ac:dyDescent="0.25">
      <c r="G83" s="80"/>
      <c r="H83" s="80"/>
      <c r="I83" s="80" t="s">
        <v>2496</v>
      </c>
      <c r="K83" s="37" t="str">
        <f t="shared" si="1"/>
        <v/>
      </c>
    </row>
    <row r="84" spans="7:11" x14ac:dyDescent="0.25">
      <c r="G84" s="80"/>
      <c r="H84" s="80"/>
      <c r="I84" s="80" t="s">
        <v>2496</v>
      </c>
      <c r="K84" s="37" t="str">
        <f t="shared" si="1"/>
        <v/>
      </c>
    </row>
    <row r="85" spans="7:11" x14ac:dyDescent="0.25">
      <c r="G85" s="80"/>
      <c r="H85" s="80"/>
      <c r="I85" s="80" t="s">
        <v>2496</v>
      </c>
      <c r="K85" s="37" t="str">
        <f t="shared" si="1"/>
        <v/>
      </c>
    </row>
    <row r="86" spans="7:11" x14ac:dyDescent="0.25">
      <c r="G86" s="80"/>
      <c r="H86" s="80"/>
      <c r="I86" s="80" t="s">
        <v>2496</v>
      </c>
      <c r="K86" s="37" t="str">
        <f t="shared" si="1"/>
        <v/>
      </c>
    </row>
    <row r="87" spans="7:11" x14ac:dyDescent="0.25">
      <c r="G87" s="80"/>
      <c r="H87" s="80"/>
      <c r="I87" s="80" t="s">
        <v>2496</v>
      </c>
      <c r="K87" s="37" t="str">
        <f t="shared" si="1"/>
        <v/>
      </c>
    </row>
    <row r="88" spans="7:11" x14ac:dyDescent="0.25">
      <c r="G88" s="80"/>
      <c r="H88" s="80"/>
      <c r="I88" s="80" t="s">
        <v>2496</v>
      </c>
      <c r="K88" s="37" t="str">
        <f t="shared" si="1"/>
        <v/>
      </c>
    </row>
    <row r="89" spans="7:11" x14ac:dyDescent="0.25">
      <c r="G89" s="80"/>
      <c r="H89" s="80"/>
      <c r="I89" s="80" t="s">
        <v>2496</v>
      </c>
      <c r="K89" s="37" t="str">
        <f t="shared" si="1"/>
        <v/>
      </c>
    </row>
    <row r="90" spans="7:11" x14ac:dyDescent="0.25">
      <c r="G90" s="80"/>
      <c r="H90" s="80"/>
      <c r="I90" s="80" t="s">
        <v>2496</v>
      </c>
      <c r="K90" s="37" t="str">
        <f t="shared" si="1"/>
        <v/>
      </c>
    </row>
    <row r="91" spans="7:11" x14ac:dyDescent="0.25">
      <c r="G91" s="80"/>
      <c r="H91" s="80"/>
      <c r="I91" s="80" t="s">
        <v>2496</v>
      </c>
      <c r="K91" s="37" t="str">
        <f t="shared" si="1"/>
        <v/>
      </c>
    </row>
    <row r="92" spans="7:11" x14ac:dyDescent="0.25">
      <c r="G92" s="80"/>
      <c r="H92" s="80"/>
      <c r="I92" s="80" t="s">
        <v>2496</v>
      </c>
      <c r="K92" s="37" t="str">
        <f t="shared" si="1"/>
        <v/>
      </c>
    </row>
    <row r="93" spans="7:11" x14ac:dyDescent="0.25">
      <c r="G93" s="80"/>
      <c r="H93" s="80"/>
      <c r="I93" s="80" t="s">
        <v>2496</v>
      </c>
      <c r="K93" s="37" t="str">
        <f t="shared" si="1"/>
        <v/>
      </c>
    </row>
    <row r="94" spans="7:11" x14ac:dyDescent="0.25">
      <c r="G94" s="80"/>
      <c r="H94" s="80"/>
      <c r="I94" s="80" t="s">
        <v>2496</v>
      </c>
      <c r="K94" s="37" t="str">
        <f t="shared" si="1"/>
        <v/>
      </c>
    </row>
    <row r="95" spans="7:11" x14ac:dyDescent="0.25">
      <c r="G95" s="80"/>
      <c r="H95" s="80"/>
      <c r="I95" s="80" t="s">
        <v>2496</v>
      </c>
      <c r="K95" s="37" t="str">
        <f t="shared" si="1"/>
        <v/>
      </c>
    </row>
    <row r="96" spans="7:11" x14ac:dyDescent="0.25">
      <c r="G96" s="80"/>
      <c r="H96" s="80"/>
      <c r="I96" s="80" t="s">
        <v>2496</v>
      </c>
      <c r="K96" s="37" t="str">
        <f t="shared" si="1"/>
        <v/>
      </c>
    </row>
    <row r="97" spans="7:11" x14ac:dyDescent="0.25">
      <c r="G97" s="80"/>
      <c r="H97" s="80"/>
      <c r="I97" s="80" t="s">
        <v>2496</v>
      </c>
      <c r="K97" s="37" t="str">
        <f t="shared" si="1"/>
        <v/>
      </c>
    </row>
    <row r="98" spans="7:11" x14ac:dyDescent="0.25">
      <c r="G98" s="80"/>
      <c r="H98" s="80"/>
      <c r="I98" s="80" t="s">
        <v>2496</v>
      </c>
      <c r="K98" s="37" t="str">
        <f t="shared" si="1"/>
        <v/>
      </c>
    </row>
    <row r="99" spans="7:11" x14ac:dyDescent="0.25">
      <c r="G99" s="80"/>
      <c r="H99" s="80"/>
      <c r="I99" s="80" t="s">
        <v>2496</v>
      </c>
      <c r="K99" s="37" t="str">
        <f t="shared" si="1"/>
        <v/>
      </c>
    </row>
    <row r="100" spans="7:11" x14ac:dyDescent="0.25">
      <c r="G100" s="80"/>
      <c r="H100" s="80"/>
      <c r="I100" s="80" t="s">
        <v>2496</v>
      </c>
      <c r="K100" s="37" t="str">
        <f t="shared" si="1"/>
        <v/>
      </c>
    </row>
    <row r="101" spans="7:11" x14ac:dyDescent="0.25">
      <c r="G101" s="80"/>
      <c r="H101" s="80"/>
      <c r="I101" s="80" t="s">
        <v>2496</v>
      </c>
      <c r="K101" s="37" t="str">
        <f t="shared" si="1"/>
        <v/>
      </c>
    </row>
    <row r="102" spans="7:11" x14ac:dyDescent="0.25">
      <c r="G102" s="80"/>
      <c r="H102" s="80"/>
      <c r="I102" s="80" t="s">
        <v>2496</v>
      </c>
      <c r="K102" s="37" t="str">
        <f t="shared" si="1"/>
        <v/>
      </c>
    </row>
    <row r="103" spans="7:11" x14ac:dyDescent="0.25">
      <c r="G103" s="80"/>
      <c r="H103" s="80"/>
      <c r="I103" s="80" t="s">
        <v>2496</v>
      </c>
      <c r="K103" s="37" t="str">
        <f t="shared" si="1"/>
        <v/>
      </c>
    </row>
    <row r="104" spans="7:11" x14ac:dyDescent="0.25">
      <c r="G104" s="80"/>
      <c r="H104" s="80"/>
      <c r="I104" s="80" t="s">
        <v>2496</v>
      </c>
      <c r="K104" s="37" t="str">
        <f t="shared" si="1"/>
        <v/>
      </c>
    </row>
    <row r="105" spans="7:11" x14ac:dyDescent="0.25">
      <c r="G105" s="80"/>
      <c r="H105" s="80"/>
      <c r="I105" s="80" t="s">
        <v>2496</v>
      </c>
      <c r="K105" s="37" t="str">
        <f t="shared" si="1"/>
        <v/>
      </c>
    </row>
    <row r="106" spans="7:11" x14ac:dyDescent="0.25">
      <c r="G106" s="80"/>
      <c r="H106" s="80"/>
      <c r="I106" s="80" t="s">
        <v>2496</v>
      </c>
      <c r="K106" s="37" t="str">
        <f t="shared" si="1"/>
        <v/>
      </c>
    </row>
    <row r="107" spans="7:11" x14ac:dyDescent="0.25">
      <c r="G107" s="80"/>
      <c r="H107" s="80"/>
      <c r="I107" s="80" t="s">
        <v>2496</v>
      </c>
      <c r="K107" s="37" t="str">
        <f t="shared" si="1"/>
        <v/>
      </c>
    </row>
    <row r="108" spans="7:11" x14ac:dyDescent="0.25">
      <c r="G108" s="80"/>
      <c r="H108" s="80"/>
      <c r="I108" s="80" t="s">
        <v>2496</v>
      </c>
      <c r="K108" s="37" t="str">
        <f t="shared" si="1"/>
        <v/>
      </c>
    </row>
    <row r="109" spans="7:11" x14ac:dyDescent="0.25">
      <c r="G109" s="80"/>
      <c r="H109" s="80"/>
      <c r="I109" s="80" t="s">
        <v>2496</v>
      </c>
      <c r="K109" s="37" t="str">
        <f t="shared" si="1"/>
        <v/>
      </c>
    </row>
    <row r="110" spans="7:11" x14ac:dyDescent="0.25">
      <c r="G110" s="80"/>
      <c r="H110" s="80"/>
      <c r="I110" s="80" t="s">
        <v>2496</v>
      </c>
      <c r="K110" s="37" t="str">
        <f t="shared" si="1"/>
        <v/>
      </c>
    </row>
    <row r="111" spans="7:11" x14ac:dyDescent="0.25">
      <c r="G111" s="80"/>
      <c r="H111" s="80"/>
      <c r="I111" s="80" t="s">
        <v>2496</v>
      </c>
      <c r="K111" s="37" t="str">
        <f t="shared" si="1"/>
        <v/>
      </c>
    </row>
    <row r="112" spans="7:11" x14ac:dyDescent="0.25">
      <c r="G112" s="80"/>
      <c r="H112" s="80"/>
      <c r="I112" s="80" t="s">
        <v>2496</v>
      </c>
      <c r="K112" s="37" t="str">
        <f t="shared" si="1"/>
        <v/>
      </c>
    </row>
    <row r="113" spans="7:11" x14ac:dyDescent="0.25">
      <c r="G113" s="80"/>
      <c r="H113" s="80"/>
      <c r="I113" s="80" t="s">
        <v>2496</v>
      </c>
      <c r="K113" s="37" t="str">
        <f t="shared" si="1"/>
        <v/>
      </c>
    </row>
    <row r="114" spans="7:11" x14ac:dyDescent="0.25">
      <c r="G114" s="80"/>
      <c r="H114" s="80"/>
      <c r="I114" s="80" t="s">
        <v>2496</v>
      </c>
      <c r="K114" s="37" t="str">
        <f t="shared" si="1"/>
        <v/>
      </c>
    </row>
    <row r="115" spans="7:11" x14ac:dyDescent="0.25">
      <c r="G115" s="80"/>
      <c r="H115" s="80"/>
      <c r="I115" s="80" t="s">
        <v>2496</v>
      </c>
      <c r="K115" s="37" t="str">
        <f t="shared" si="1"/>
        <v/>
      </c>
    </row>
    <row r="116" spans="7:11" x14ac:dyDescent="0.25">
      <c r="G116" s="80"/>
      <c r="H116" s="80"/>
      <c r="I116" s="80" t="s">
        <v>2496</v>
      </c>
      <c r="K116" s="37" t="str">
        <f t="shared" si="1"/>
        <v/>
      </c>
    </row>
    <row r="117" spans="7:11" x14ac:dyDescent="0.25">
      <c r="G117" s="80"/>
      <c r="H117" s="80"/>
      <c r="I117" s="80" t="s">
        <v>2496</v>
      </c>
      <c r="K117" s="37" t="str">
        <f t="shared" si="1"/>
        <v/>
      </c>
    </row>
    <row r="118" spans="7:11" x14ac:dyDescent="0.25">
      <c r="G118" s="80"/>
      <c r="H118" s="80"/>
      <c r="I118" s="80" t="s">
        <v>2496</v>
      </c>
      <c r="K118" s="37" t="str">
        <f t="shared" si="1"/>
        <v/>
      </c>
    </row>
    <row r="119" spans="7:11" x14ac:dyDescent="0.25">
      <c r="G119" s="80"/>
      <c r="H119" s="80"/>
      <c r="I119" s="80" t="s">
        <v>2496</v>
      </c>
      <c r="K119" s="37" t="str">
        <f t="shared" si="1"/>
        <v/>
      </c>
    </row>
    <row r="120" spans="7:11" x14ac:dyDescent="0.25">
      <c r="G120" s="80"/>
      <c r="H120" s="80"/>
      <c r="I120" s="80" t="s">
        <v>2496</v>
      </c>
      <c r="K120" s="37" t="str">
        <f t="shared" si="1"/>
        <v/>
      </c>
    </row>
    <row r="121" spans="7:11" x14ac:dyDescent="0.25">
      <c r="G121" s="80"/>
      <c r="H121" s="80"/>
      <c r="I121" s="80" t="s">
        <v>2496</v>
      </c>
      <c r="K121" s="37" t="str">
        <f t="shared" si="1"/>
        <v/>
      </c>
    </row>
    <row r="122" spans="7:11" x14ac:dyDescent="0.25">
      <c r="G122" s="80"/>
      <c r="H122" s="80"/>
      <c r="I122" s="80" t="s">
        <v>2496</v>
      </c>
      <c r="K122" s="37" t="str">
        <f t="shared" si="1"/>
        <v/>
      </c>
    </row>
    <row r="123" spans="7:11" x14ac:dyDescent="0.25">
      <c r="G123" s="80"/>
      <c r="H123" s="80"/>
      <c r="I123" s="80" t="s">
        <v>2496</v>
      </c>
      <c r="K123" s="37" t="str">
        <f t="shared" si="1"/>
        <v/>
      </c>
    </row>
    <row r="124" spans="7:11" x14ac:dyDescent="0.25">
      <c r="G124" s="80"/>
      <c r="H124" s="80"/>
      <c r="I124" s="80" t="s">
        <v>2496</v>
      </c>
      <c r="K124" s="37" t="str">
        <f t="shared" si="1"/>
        <v/>
      </c>
    </row>
    <row r="125" spans="7:11" x14ac:dyDescent="0.25">
      <c r="G125" s="80"/>
      <c r="H125" s="80"/>
      <c r="I125" s="80" t="s">
        <v>2496</v>
      </c>
      <c r="K125" s="37" t="str">
        <f t="shared" si="1"/>
        <v/>
      </c>
    </row>
    <row r="126" spans="7:11" x14ac:dyDescent="0.25">
      <c r="G126" s="80"/>
      <c r="H126" s="80"/>
      <c r="I126" s="80" t="s">
        <v>2496</v>
      </c>
      <c r="K126" s="37" t="str">
        <f t="shared" si="1"/>
        <v/>
      </c>
    </row>
    <row r="127" spans="7:11" x14ac:dyDescent="0.25">
      <c r="G127" s="80"/>
      <c r="H127" s="80"/>
      <c r="I127" s="80" t="s">
        <v>2496</v>
      </c>
      <c r="K127" s="37" t="str">
        <f t="shared" si="1"/>
        <v/>
      </c>
    </row>
    <row r="128" spans="7:11" x14ac:dyDescent="0.25">
      <c r="G128" s="80"/>
      <c r="H128" s="80"/>
      <c r="I128" s="80" t="s">
        <v>2496</v>
      </c>
      <c r="K128" s="37" t="str">
        <f t="shared" si="1"/>
        <v/>
      </c>
    </row>
    <row r="129" spans="7:11" x14ac:dyDescent="0.25">
      <c r="G129" s="80"/>
      <c r="H129" s="80"/>
      <c r="I129" s="80" t="s">
        <v>2496</v>
      </c>
      <c r="K129" s="37" t="str">
        <f t="shared" si="1"/>
        <v/>
      </c>
    </row>
    <row r="130" spans="7:11" x14ac:dyDescent="0.25">
      <c r="G130" s="80"/>
      <c r="H130" s="80"/>
      <c r="I130" s="80" t="s">
        <v>2496</v>
      </c>
      <c r="K130" s="37" t="str">
        <f t="shared" si="1"/>
        <v/>
      </c>
    </row>
    <row r="131" spans="7:11" x14ac:dyDescent="0.25">
      <c r="G131" s="80"/>
      <c r="H131" s="80"/>
      <c r="I131" s="80" t="s">
        <v>2496</v>
      </c>
      <c r="K131" s="37" t="str">
        <f t="shared" si="1"/>
        <v/>
      </c>
    </row>
    <row r="132" spans="7:11" x14ac:dyDescent="0.25">
      <c r="G132" s="80"/>
      <c r="H132" s="80"/>
      <c r="I132" s="80" t="s">
        <v>2496</v>
      </c>
      <c r="K132" s="37" t="str">
        <f t="shared" si="1"/>
        <v/>
      </c>
    </row>
    <row r="133" spans="7:11" x14ac:dyDescent="0.25">
      <c r="G133" s="80"/>
      <c r="H133" s="80"/>
      <c r="I133" s="80" t="s">
        <v>2496</v>
      </c>
      <c r="K133" s="37" t="str">
        <f t="shared" si="1"/>
        <v/>
      </c>
    </row>
    <row r="134" spans="7:11" x14ac:dyDescent="0.25">
      <c r="G134" s="80"/>
      <c r="H134" s="80"/>
      <c r="I134" s="80" t="s">
        <v>2496</v>
      </c>
      <c r="K134" s="37" t="str">
        <f t="shared" si="1"/>
        <v/>
      </c>
    </row>
    <row r="135" spans="7:11" x14ac:dyDescent="0.25">
      <c r="G135" s="80"/>
      <c r="H135" s="80"/>
      <c r="I135" s="80" t="s">
        <v>2496</v>
      </c>
      <c r="K135" s="37" t="str">
        <f t="shared" ref="K135:K198" si="2">IF(AND(OR(H135="Create Detection", H135="Invest in Tech"),I135="Yes"),G135,"")</f>
        <v/>
      </c>
    </row>
    <row r="136" spans="7:11" x14ac:dyDescent="0.25">
      <c r="G136" s="80"/>
      <c r="H136" s="80"/>
      <c r="I136" s="80" t="s">
        <v>2496</v>
      </c>
      <c r="K136" s="37" t="str">
        <f t="shared" si="2"/>
        <v/>
      </c>
    </row>
    <row r="137" spans="7:11" x14ac:dyDescent="0.25">
      <c r="G137" s="80"/>
      <c r="H137" s="80"/>
      <c r="I137" s="80" t="s">
        <v>2496</v>
      </c>
      <c r="K137" s="37" t="str">
        <f t="shared" si="2"/>
        <v/>
      </c>
    </row>
    <row r="138" spans="7:11" x14ac:dyDescent="0.25">
      <c r="G138" s="80"/>
      <c r="H138" s="80"/>
      <c r="I138" s="80" t="s">
        <v>2496</v>
      </c>
      <c r="K138" s="37" t="str">
        <f t="shared" si="2"/>
        <v/>
      </c>
    </row>
    <row r="139" spans="7:11" x14ac:dyDescent="0.25">
      <c r="G139" s="80"/>
      <c r="H139" s="80"/>
      <c r="I139" s="80" t="s">
        <v>2496</v>
      </c>
      <c r="K139" s="37" t="str">
        <f t="shared" si="2"/>
        <v/>
      </c>
    </row>
    <row r="140" spans="7:11" x14ac:dyDescent="0.25">
      <c r="G140" s="80"/>
      <c r="H140" s="80"/>
      <c r="I140" s="80" t="s">
        <v>2496</v>
      </c>
      <c r="K140" s="37" t="str">
        <f t="shared" si="2"/>
        <v/>
      </c>
    </row>
    <row r="141" spans="7:11" x14ac:dyDescent="0.25">
      <c r="G141" s="80"/>
      <c r="H141" s="80"/>
      <c r="I141" s="80" t="s">
        <v>2496</v>
      </c>
      <c r="K141" s="37" t="str">
        <f t="shared" si="2"/>
        <v/>
      </c>
    </row>
    <row r="142" spans="7:11" x14ac:dyDescent="0.25">
      <c r="G142" s="80"/>
      <c r="H142" s="80"/>
      <c r="I142" s="80" t="s">
        <v>2496</v>
      </c>
      <c r="K142" s="37" t="str">
        <f t="shared" si="2"/>
        <v/>
      </c>
    </row>
    <row r="143" spans="7:11" x14ac:dyDescent="0.25">
      <c r="G143" s="80"/>
      <c r="H143" s="80"/>
      <c r="I143" s="80" t="s">
        <v>2496</v>
      </c>
      <c r="K143" s="37" t="str">
        <f t="shared" si="2"/>
        <v/>
      </c>
    </row>
    <row r="144" spans="7:11" x14ac:dyDescent="0.25">
      <c r="G144" s="80"/>
      <c r="H144" s="80"/>
      <c r="I144" s="80" t="s">
        <v>2496</v>
      </c>
      <c r="K144" s="37" t="str">
        <f t="shared" si="2"/>
        <v/>
      </c>
    </row>
    <row r="145" spans="7:11" x14ac:dyDescent="0.25">
      <c r="G145" s="80"/>
      <c r="H145" s="80"/>
      <c r="I145" s="80" t="s">
        <v>2496</v>
      </c>
      <c r="K145" s="37" t="str">
        <f t="shared" si="2"/>
        <v/>
      </c>
    </row>
    <row r="146" spans="7:11" x14ac:dyDescent="0.25">
      <c r="G146" s="80"/>
      <c r="H146" s="80"/>
      <c r="I146" s="80" t="s">
        <v>2496</v>
      </c>
      <c r="K146" s="37" t="str">
        <f t="shared" si="2"/>
        <v/>
      </c>
    </row>
    <row r="147" spans="7:11" x14ac:dyDescent="0.25">
      <c r="G147" s="80"/>
      <c r="H147" s="80"/>
      <c r="I147" s="80" t="s">
        <v>2496</v>
      </c>
      <c r="K147" s="37" t="str">
        <f t="shared" si="2"/>
        <v/>
      </c>
    </row>
    <row r="148" spans="7:11" x14ac:dyDescent="0.25">
      <c r="G148" s="80"/>
      <c r="H148" s="80"/>
      <c r="I148" s="80" t="s">
        <v>2496</v>
      </c>
      <c r="K148" s="37" t="str">
        <f t="shared" si="2"/>
        <v/>
      </c>
    </row>
    <row r="149" spans="7:11" x14ac:dyDescent="0.25">
      <c r="G149" s="80"/>
      <c r="H149" s="80"/>
      <c r="I149" s="80" t="s">
        <v>2496</v>
      </c>
      <c r="K149" s="37" t="str">
        <f t="shared" si="2"/>
        <v/>
      </c>
    </row>
    <row r="150" spans="7:11" x14ac:dyDescent="0.25">
      <c r="G150" s="80"/>
      <c r="H150" s="80"/>
      <c r="I150" s="80" t="s">
        <v>2496</v>
      </c>
      <c r="K150" s="37" t="str">
        <f t="shared" si="2"/>
        <v/>
      </c>
    </row>
    <row r="151" spans="7:11" x14ac:dyDescent="0.25">
      <c r="G151" s="80"/>
      <c r="H151" s="80"/>
      <c r="I151" s="80" t="s">
        <v>2496</v>
      </c>
      <c r="K151" s="37" t="str">
        <f t="shared" si="2"/>
        <v/>
      </c>
    </row>
    <row r="152" spans="7:11" x14ac:dyDescent="0.25">
      <c r="G152" s="80"/>
      <c r="H152" s="80"/>
      <c r="I152" s="80" t="s">
        <v>2496</v>
      </c>
      <c r="K152" s="37" t="str">
        <f t="shared" si="2"/>
        <v/>
      </c>
    </row>
    <row r="153" spans="7:11" x14ac:dyDescent="0.25">
      <c r="G153" s="80"/>
      <c r="H153" s="80"/>
      <c r="I153" s="80" t="s">
        <v>2496</v>
      </c>
      <c r="K153" s="37" t="str">
        <f t="shared" si="2"/>
        <v/>
      </c>
    </row>
    <row r="154" spans="7:11" x14ac:dyDescent="0.25">
      <c r="G154" s="80"/>
      <c r="H154" s="80"/>
      <c r="I154" s="80" t="s">
        <v>2496</v>
      </c>
      <c r="K154" s="37" t="str">
        <f t="shared" si="2"/>
        <v/>
      </c>
    </row>
    <row r="155" spans="7:11" x14ac:dyDescent="0.25">
      <c r="G155" s="80"/>
      <c r="H155" s="80"/>
      <c r="I155" s="80" t="s">
        <v>2496</v>
      </c>
      <c r="K155" s="37" t="str">
        <f t="shared" si="2"/>
        <v/>
      </c>
    </row>
    <row r="156" spans="7:11" x14ac:dyDescent="0.25">
      <c r="G156" s="80"/>
      <c r="H156" s="80"/>
      <c r="I156" s="80" t="s">
        <v>2496</v>
      </c>
      <c r="K156" s="37" t="str">
        <f t="shared" si="2"/>
        <v/>
      </c>
    </row>
    <row r="157" spans="7:11" x14ac:dyDescent="0.25">
      <c r="G157" s="80"/>
      <c r="H157" s="80"/>
      <c r="I157" s="80" t="s">
        <v>2496</v>
      </c>
      <c r="K157" s="37" t="str">
        <f t="shared" si="2"/>
        <v/>
      </c>
    </row>
    <row r="158" spans="7:11" x14ac:dyDescent="0.25">
      <c r="G158" s="80"/>
      <c r="H158" s="80"/>
      <c r="I158" s="80" t="s">
        <v>2496</v>
      </c>
      <c r="K158" s="37" t="str">
        <f t="shared" si="2"/>
        <v/>
      </c>
    </row>
    <row r="159" spans="7:11" x14ac:dyDescent="0.25">
      <c r="G159" s="80"/>
      <c r="H159" s="80"/>
      <c r="I159" s="80" t="s">
        <v>2496</v>
      </c>
      <c r="K159" s="37" t="str">
        <f t="shared" si="2"/>
        <v/>
      </c>
    </row>
    <row r="160" spans="7:11" x14ac:dyDescent="0.25">
      <c r="G160" s="80"/>
      <c r="H160" s="80"/>
      <c r="I160" s="80" t="s">
        <v>2496</v>
      </c>
      <c r="K160" s="37" t="str">
        <f t="shared" si="2"/>
        <v/>
      </c>
    </row>
    <row r="161" spans="7:11" x14ac:dyDescent="0.25">
      <c r="G161" s="80"/>
      <c r="H161" s="80"/>
      <c r="I161" s="80" t="s">
        <v>2496</v>
      </c>
      <c r="K161" s="37" t="str">
        <f t="shared" si="2"/>
        <v/>
      </c>
    </row>
    <row r="162" spans="7:11" x14ac:dyDescent="0.25">
      <c r="G162" s="80"/>
      <c r="H162" s="80"/>
      <c r="I162" s="80" t="s">
        <v>2496</v>
      </c>
      <c r="K162" s="37" t="str">
        <f t="shared" si="2"/>
        <v/>
      </c>
    </row>
    <row r="163" spans="7:11" x14ac:dyDescent="0.25">
      <c r="G163" s="80"/>
      <c r="H163" s="80"/>
      <c r="I163" s="80" t="s">
        <v>2496</v>
      </c>
      <c r="K163" s="37" t="str">
        <f t="shared" si="2"/>
        <v/>
      </c>
    </row>
    <row r="164" spans="7:11" x14ac:dyDescent="0.25">
      <c r="G164" s="80"/>
      <c r="H164" s="80"/>
      <c r="I164" s="80" t="s">
        <v>2496</v>
      </c>
      <c r="K164" s="37" t="str">
        <f t="shared" si="2"/>
        <v/>
      </c>
    </row>
    <row r="165" spans="7:11" x14ac:dyDescent="0.25">
      <c r="G165" s="80"/>
      <c r="H165" s="80"/>
      <c r="I165" s="80" t="s">
        <v>2496</v>
      </c>
      <c r="K165" s="37" t="str">
        <f t="shared" si="2"/>
        <v/>
      </c>
    </row>
    <row r="166" spans="7:11" x14ac:dyDescent="0.25">
      <c r="G166" s="80"/>
      <c r="H166" s="80"/>
      <c r="I166" s="80" t="s">
        <v>2496</v>
      </c>
      <c r="K166" s="37" t="str">
        <f t="shared" si="2"/>
        <v/>
      </c>
    </row>
    <row r="167" spans="7:11" x14ac:dyDescent="0.25">
      <c r="G167" s="80"/>
      <c r="H167" s="80"/>
      <c r="I167" s="80" t="s">
        <v>2496</v>
      </c>
      <c r="K167" s="37" t="str">
        <f t="shared" si="2"/>
        <v/>
      </c>
    </row>
    <row r="168" spans="7:11" x14ac:dyDescent="0.25">
      <c r="G168" s="80"/>
      <c r="H168" s="80"/>
      <c r="I168" s="80" t="s">
        <v>2496</v>
      </c>
      <c r="K168" s="37" t="str">
        <f t="shared" si="2"/>
        <v/>
      </c>
    </row>
    <row r="169" spans="7:11" x14ac:dyDescent="0.25">
      <c r="G169" s="80"/>
      <c r="H169" s="80"/>
      <c r="I169" s="80" t="s">
        <v>2496</v>
      </c>
      <c r="K169" s="37" t="str">
        <f t="shared" si="2"/>
        <v/>
      </c>
    </row>
    <row r="170" spans="7:11" x14ac:dyDescent="0.25">
      <c r="G170" s="80"/>
      <c r="H170" s="80"/>
      <c r="I170" s="80" t="s">
        <v>2496</v>
      </c>
      <c r="K170" s="37" t="str">
        <f t="shared" si="2"/>
        <v/>
      </c>
    </row>
    <row r="171" spans="7:11" x14ac:dyDescent="0.25">
      <c r="G171" s="80"/>
      <c r="H171" s="80"/>
      <c r="I171" s="80" t="s">
        <v>2496</v>
      </c>
      <c r="K171" s="37" t="str">
        <f t="shared" si="2"/>
        <v/>
      </c>
    </row>
    <row r="172" spans="7:11" x14ac:dyDescent="0.25">
      <c r="G172" s="80"/>
      <c r="H172" s="80"/>
      <c r="I172" s="80" t="s">
        <v>2496</v>
      </c>
      <c r="K172" s="37" t="str">
        <f t="shared" si="2"/>
        <v/>
      </c>
    </row>
    <row r="173" spans="7:11" x14ac:dyDescent="0.25">
      <c r="G173" s="80"/>
      <c r="H173" s="80"/>
      <c r="I173" s="80" t="s">
        <v>2496</v>
      </c>
      <c r="K173" s="37" t="str">
        <f t="shared" si="2"/>
        <v/>
      </c>
    </row>
    <row r="174" spans="7:11" x14ac:dyDescent="0.25">
      <c r="G174" s="80"/>
      <c r="H174" s="80"/>
      <c r="I174" s="80" t="s">
        <v>2496</v>
      </c>
      <c r="K174" s="37" t="str">
        <f t="shared" si="2"/>
        <v/>
      </c>
    </row>
    <row r="175" spans="7:11" x14ac:dyDescent="0.25">
      <c r="G175" s="80"/>
      <c r="H175" s="80"/>
      <c r="I175" s="80" t="s">
        <v>2496</v>
      </c>
      <c r="K175" s="37" t="str">
        <f t="shared" si="2"/>
        <v/>
      </c>
    </row>
    <row r="176" spans="7:11" x14ac:dyDescent="0.25">
      <c r="G176" s="80"/>
      <c r="H176" s="80"/>
      <c r="I176" s="80" t="s">
        <v>2496</v>
      </c>
      <c r="K176" s="37" t="str">
        <f t="shared" si="2"/>
        <v/>
      </c>
    </row>
    <row r="177" spans="7:11" x14ac:dyDescent="0.25">
      <c r="G177" s="80"/>
      <c r="H177" s="80"/>
      <c r="I177" s="80" t="s">
        <v>2496</v>
      </c>
      <c r="K177" s="37" t="str">
        <f t="shared" si="2"/>
        <v/>
      </c>
    </row>
    <row r="178" spans="7:11" x14ac:dyDescent="0.25">
      <c r="G178" s="80"/>
      <c r="H178" s="80"/>
      <c r="I178" s="80" t="s">
        <v>2496</v>
      </c>
      <c r="K178" s="37" t="str">
        <f t="shared" si="2"/>
        <v/>
      </c>
    </row>
    <row r="179" spans="7:11" x14ac:dyDescent="0.25">
      <c r="G179" s="80"/>
      <c r="H179" s="80"/>
      <c r="I179" s="80" t="s">
        <v>2496</v>
      </c>
      <c r="K179" s="37" t="str">
        <f t="shared" si="2"/>
        <v/>
      </c>
    </row>
    <row r="180" spans="7:11" x14ac:dyDescent="0.25">
      <c r="G180" s="80"/>
      <c r="H180" s="80"/>
      <c r="I180" s="80" t="s">
        <v>2496</v>
      </c>
      <c r="K180" s="37" t="str">
        <f t="shared" si="2"/>
        <v/>
      </c>
    </row>
    <row r="181" spans="7:11" x14ac:dyDescent="0.25">
      <c r="G181" s="80"/>
      <c r="H181" s="80"/>
      <c r="I181" s="80" t="s">
        <v>2496</v>
      </c>
      <c r="K181" s="37" t="str">
        <f t="shared" si="2"/>
        <v/>
      </c>
    </row>
    <row r="182" spans="7:11" x14ac:dyDescent="0.25">
      <c r="G182" s="80"/>
      <c r="H182" s="80"/>
      <c r="I182" s="80" t="s">
        <v>2496</v>
      </c>
      <c r="K182" s="37" t="str">
        <f t="shared" si="2"/>
        <v/>
      </c>
    </row>
    <row r="183" spans="7:11" x14ac:dyDescent="0.25">
      <c r="G183" s="80"/>
      <c r="H183" s="80"/>
      <c r="I183" s="80" t="s">
        <v>2496</v>
      </c>
      <c r="K183" s="37" t="str">
        <f t="shared" si="2"/>
        <v/>
      </c>
    </row>
    <row r="184" spans="7:11" x14ac:dyDescent="0.25">
      <c r="G184" s="80"/>
      <c r="H184" s="80"/>
      <c r="I184" s="80" t="s">
        <v>2496</v>
      </c>
      <c r="K184" s="37" t="str">
        <f t="shared" si="2"/>
        <v/>
      </c>
    </row>
    <row r="185" spans="7:11" x14ac:dyDescent="0.25">
      <c r="G185" s="80"/>
      <c r="H185" s="80"/>
      <c r="I185" s="80" t="s">
        <v>2496</v>
      </c>
      <c r="K185" s="37" t="str">
        <f t="shared" si="2"/>
        <v/>
      </c>
    </row>
    <row r="186" spans="7:11" x14ac:dyDescent="0.25">
      <c r="G186" s="80"/>
      <c r="H186" s="80"/>
      <c r="I186" s="80" t="s">
        <v>2496</v>
      </c>
      <c r="K186" s="37" t="str">
        <f t="shared" si="2"/>
        <v/>
      </c>
    </row>
    <row r="187" spans="7:11" x14ac:dyDescent="0.25">
      <c r="G187" s="80"/>
      <c r="H187" s="80"/>
      <c r="I187" s="80" t="s">
        <v>2496</v>
      </c>
      <c r="K187" s="37" t="str">
        <f t="shared" si="2"/>
        <v/>
      </c>
    </row>
    <row r="188" spans="7:11" x14ac:dyDescent="0.25">
      <c r="G188" s="80"/>
      <c r="H188" s="80"/>
      <c r="I188" s="80" t="s">
        <v>2496</v>
      </c>
      <c r="K188" s="37" t="str">
        <f t="shared" si="2"/>
        <v/>
      </c>
    </row>
    <row r="189" spans="7:11" x14ac:dyDescent="0.25">
      <c r="G189" s="80"/>
      <c r="H189" s="80"/>
      <c r="I189" s="80" t="s">
        <v>2496</v>
      </c>
      <c r="K189" s="37" t="str">
        <f t="shared" si="2"/>
        <v/>
      </c>
    </row>
    <row r="190" spans="7:11" x14ac:dyDescent="0.25">
      <c r="G190" s="80"/>
      <c r="H190" s="80"/>
      <c r="I190" s="80" t="s">
        <v>2496</v>
      </c>
      <c r="K190" s="37" t="str">
        <f t="shared" si="2"/>
        <v/>
      </c>
    </row>
    <row r="191" spans="7:11" x14ac:dyDescent="0.25">
      <c r="G191" s="80"/>
      <c r="H191" s="80"/>
      <c r="I191" s="80" t="s">
        <v>2496</v>
      </c>
      <c r="K191" s="37" t="str">
        <f t="shared" si="2"/>
        <v/>
      </c>
    </row>
    <row r="192" spans="7:11" x14ac:dyDescent="0.25">
      <c r="G192" s="80"/>
      <c r="H192" s="80"/>
      <c r="I192" s="80" t="s">
        <v>2496</v>
      </c>
      <c r="K192" s="37" t="str">
        <f t="shared" si="2"/>
        <v/>
      </c>
    </row>
    <row r="193" spans="7:11" x14ac:dyDescent="0.25">
      <c r="G193" s="80"/>
      <c r="H193" s="80"/>
      <c r="I193" s="80" t="s">
        <v>2496</v>
      </c>
      <c r="K193" s="37" t="str">
        <f t="shared" si="2"/>
        <v/>
      </c>
    </row>
    <row r="194" spans="7:11" x14ac:dyDescent="0.25">
      <c r="G194" s="80"/>
      <c r="H194" s="80"/>
      <c r="I194" s="80" t="s">
        <v>2496</v>
      </c>
      <c r="K194" s="37" t="str">
        <f t="shared" si="2"/>
        <v/>
      </c>
    </row>
    <row r="195" spans="7:11" x14ac:dyDescent="0.25">
      <c r="G195" s="80"/>
      <c r="H195" s="80"/>
      <c r="I195" s="80" t="s">
        <v>2496</v>
      </c>
      <c r="K195" s="37" t="str">
        <f t="shared" si="2"/>
        <v/>
      </c>
    </row>
    <row r="196" spans="7:11" x14ac:dyDescent="0.25">
      <c r="G196" s="80"/>
      <c r="H196" s="80"/>
      <c r="I196" s="80" t="s">
        <v>2496</v>
      </c>
      <c r="K196" s="37" t="str">
        <f t="shared" si="2"/>
        <v/>
      </c>
    </row>
    <row r="197" spans="7:11" x14ac:dyDescent="0.25">
      <c r="G197" s="80"/>
      <c r="H197" s="80"/>
      <c r="I197" s="80" t="s">
        <v>2496</v>
      </c>
      <c r="K197" s="37" t="str">
        <f t="shared" si="2"/>
        <v/>
      </c>
    </row>
    <row r="198" spans="7:11" x14ac:dyDescent="0.25">
      <c r="G198" s="80"/>
      <c r="H198" s="80"/>
      <c r="I198" s="80" t="s">
        <v>2496</v>
      </c>
      <c r="K198" s="37" t="str">
        <f t="shared" si="2"/>
        <v/>
      </c>
    </row>
    <row r="199" spans="7:11" x14ac:dyDescent="0.25">
      <c r="G199" s="80"/>
      <c r="H199" s="80"/>
      <c r="I199" s="80" t="s">
        <v>2496</v>
      </c>
      <c r="K199" s="37" t="str">
        <f t="shared" ref="K199:K262" si="3">IF(AND(OR(H199="Create Detection", H199="Invest in Tech"),I199="Yes"),G199,"")</f>
        <v/>
      </c>
    </row>
    <row r="200" spans="7:11" x14ac:dyDescent="0.25">
      <c r="G200" s="80"/>
      <c r="H200" s="80"/>
      <c r="I200" s="80" t="s">
        <v>2496</v>
      </c>
      <c r="K200" s="37" t="str">
        <f t="shared" si="3"/>
        <v/>
      </c>
    </row>
    <row r="201" spans="7:11" x14ac:dyDescent="0.25">
      <c r="G201" s="80"/>
      <c r="H201" s="80"/>
      <c r="I201" s="80" t="s">
        <v>2496</v>
      </c>
      <c r="K201" s="37" t="str">
        <f t="shared" si="3"/>
        <v/>
      </c>
    </row>
    <row r="202" spans="7:11" x14ac:dyDescent="0.25">
      <c r="G202" s="80"/>
      <c r="H202" s="80"/>
      <c r="I202" s="80" t="s">
        <v>2496</v>
      </c>
      <c r="K202" s="37" t="str">
        <f t="shared" si="3"/>
        <v/>
      </c>
    </row>
    <row r="203" spans="7:11" x14ac:dyDescent="0.25">
      <c r="G203" s="80"/>
      <c r="H203" s="80"/>
      <c r="I203" s="80" t="s">
        <v>2496</v>
      </c>
      <c r="K203" s="37" t="str">
        <f t="shared" si="3"/>
        <v/>
      </c>
    </row>
    <row r="204" spans="7:11" x14ac:dyDescent="0.25">
      <c r="G204" s="80"/>
      <c r="H204" s="80"/>
      <c r="I204" s="80" t="s">
        <v>2496</v>
      </c>
      <c r="K204" s="37" t="str">
        <f t="shared" si="3"/>
        <v/>
      </c>
    </row>
    <row r="205" spans="7:11" x14ac:dyDescent="0.25">
      <c r="G205" s="80"/>
      <c r="H205" s="80"/>
      <c r="I205" s="80" t="s">
        <v>2496</v>
      </c>
      <c r="K205" s="37" t="str">
        <f t="shared" si="3"/>
        <v/>
      </c>
    </row>
    <row r="206" spans="7:11" x14ac:dyDescent="0.25">
      <c r="G206" s="80"/>
      <c r="H206" s="80"/>
      <c r="I206" s="80" t="s">
        <v>2496</v>
      </c>
      <c r="K206" s="37" t="str">
        <f t="shared" si="3"/>
        <v/>
      </c>
    </row>
    <row r="207" spans="7:11" x14ac:dyDescent="0.25">
      <c r="G207" s="80"/>
      <c r="H207" s="80"/>
      <c r="I207" s="80" t="s">
        <v>2496</v>
      </c>
      <c r="K207" s="37" t="str">
        <f t="shared" si="3"/>
        <v/>
      </c>
    </row>
    <row r="208" spans="7:11" x14ac:dyDescent="0.25">
      <c r="G208" s="80"/>
      <c r="H208" s="80"/>
      <c r="I208" s="80" t="s">
        <v>2496</v>
      </c>
      <c r="K208" s="37" t="str">
        <f t="shared" si="3"/>
        <v/>
      </c>
    </row>
    <row r="209" spans="7:11" x14ac:dyDescent="0.25">
      <c r="G209" s="80"/>
      <c r="H209" s="80"/>
      <c r="I209" s="80" t="s">
        <v>2496</v>
      </c>
      <c r="K209" s="37" t="str">
        <f t="shared" si="3"/>
        <v/>
      </c>
    </row>
    <row r="210" spans="7:11" x14ac:dyDescent="0.25">
      <c r="G210" s="80"/>
      <c r="H210" s="80"/>
      <c r="I210" s="80" t="s">
        <v>2496</v>
      </c>
      <c r="K210" s="37" t="str">
        <f t="shared" si="3"/>
        <v/>
      </c>
    </row>
    <row r="211" spans="7:11" x14ac:dyDescent="0.25">
      <c r="G211" s="80"/>
      <c r="H211" s="80"/>
      <c r="I211" s="80" t="s">
        <v>2496</v>
      </c>
      <c r="K211" s="37" t="str">
        <f t="shared" si="3"/>
        <v/>
      </c>
    </row>
    <row r="212" spans="7:11" x14ac:dyDescent="0.25">
      <c r="G212" s="80"/>
      <c r="H212" s="80"/>
      <c r="I212" s="80" t="s">
        <v>2496</v>
      </c>
      <c r="K212" s="37" t="str">
        <f t="shared" si="3"/>
        <v/>
      </c>
    </row>
    <row r="213" spans="7:11" x14ac:dyDescent="0.25">
      <c r="G213" s="80"/>
      <c r="H213" s="80"/>
      <c r="I213" s="80" t="s">
        <v>2496</v>
      </c>
      <c r="K213" s="37" t="str">
        <f t="shared" si="3"/>
        <v/>
      </c>
    </row>
    <row r="214" spans="7:11" x14ac:dyDescent="0.25">
      <c r="G214" s="80"/>
      <c r="H214" s="80"/>
      <c r="I214" s="80" t="s">
        <v>2496</v>
      </c>
      <c r="K214" s="37" t="str">
        <f t="shared" si="3"/>
        <v/>
      </c>
    </row>
    <row r="215" spans="7:11" x14ac:dyDescent="0.25">
      <c r="G215" s="80"/>
      <c r="H215" s="80"/>
      <c r="I215" s="80" t="s">
        <v>2496</v>
      </c>
      <c r="K215" s="37" t="str">
        <f t="shared" si="3"/>
        <v/>
      </c>
    </row>
    <row r="216" spans="7:11" x14ac:dyDescent="0.25">
      <c r="G216" s="80"/>
      <c r="H216" s="80"/>
      <c r="I216" s="80" t="s">
        <v>2496</v>
      </c>
      <c r="K216" s="37" t="str">
        <f t="shared" si="3"/>
        <v/>
      </c>
    </row>
    <row r="217" spans="7:11" x14ac:dyDescent="0.25">
      <c r="G217" s="80"/>
      <c r="H217" s="80"/>
      <c r="I217" s="80" t="s">
        <v>2496</v>
      </c>
      <c r="K217" s="37" t="str">
        <f t="shared" si="3"/>
        <v/>
      </c>
    </row>
    <row r="218" spans="7:11" x14ac:dyDescent="0.25">
      <c r="G218" s="80"/>
      <c r="H218" s="80"/>
      <c r="I218" s="80" t="s">
        <v>2496</v>
      </c>
      <c r="K218" s="37" t="str">
        <f t="shared" si="3"/>
        <v/>
      </c>
    </row>
    <row r="219" spans="7:11" x14ac:dyDescent="0.25">
      <c r="G219" s="80"/>
      <c r="H219" s="80"/>
      <c r="I219" s="80" t="s">
        <v>2496</v>
      </c>
      <c r="K219" s="37" t="str">
        <f t="shared" si="3"/>
        <v/>
      </c>
    </row>
    <row r="220" spans="7:11" x14ac:dyDescent="0.25">
      <c r="G220" s="80"/>
      <c r="H220" s="80"/>
      <c r="I220" s="80" t="s">
        <v>2496</v>
      </c>
      <c r="K220" s="37" t="str">
        <f t="shared" si="3"/>
        <v/>
      </c>
    </row>
    <row r="221" spans="7:11" x14ac:dyDescent="0.25">
      <c r="G221" s="80"/>
      <c r="H221" s="80"/>
      <c r="I221" s="80" t="s">
        <v>2496</v>
      </c>
      <c r="K221" s="37" t="str">
        <f t="shared" si="3"/>
        <v/>
      </c>
    </row>
    <row r="222" spans="7:11" x14ac:dyDescent="0.25">
      <c r="G222" s="80"/>
      <c r="H222" s="80"/>
      <c r="I222" s="80" t="s">
        <v>2496</v>
      </c>
      <c r="K222" s="37" t="str">
        <f t="shared" si="3"/>
        <v/>
      </c>
    </row>
    <row r="223" spans="7:11" x14ac:dyDescent="0.25">
      <c r="G223" s="80"/>
      <c r="H223" s="80"/>
      <c r="I223" s="80" t="s">
        <v>2496</v>
      </c>
      <c r="K223" s="37" t="str">
        <f t="shared" si="3"/>
        <v/>
      </c>
    </row>
    <row r="224" spans="7:11" x14ac:dyDescent="0.25">
      <c r="G224" s="80"/>
      <c r="H224" s="80"/>
      <c r="I224" s="80" t="s">
        <v>2496</v>
      </c>
      <c r="K224" s="37" t="str">
        <f t="shared" si="3"/>
        <v/>
      </c>
    </row>
    <row r="225" spans="7:11" x14ac:dyDescent="0.25">
      <c r="G225" s="80"/>
      <c r="H225" s="80"/>
      <c r="I225" s="80" t="s">
        <v>2496</v>
      </c>
      <c r="K225" s="37" t="str">
        <f t="shared" si="3"/>
        <v/>
      </c>
    </row>
    <row r="226" spans="7:11" x14ac:dyDescent="0.25">
      <c r="G226" s="80"/>
      <c r="H226" s="80"/>
      <c r="I226" s="80" t="s">
        <v>2496</v>
      </c>
      <c r="K226" s="37" t="str">
        <f t="shared" si="3"/>
        <v/>
      </c>
    </row>
    <row r="227" spans="7:11" x14ac:dyDescent="0.25">
      <c r="G227" s="80"/>
      <c r="H227" s="80"/>
      <c r="I227" s="80" t="s">
        <v>2496</v>
      </c>
      <c r="K227" s="37" t="str">
        <f t="shared" si="3"/>
        <v/>
      </c>
    </row>
    <row r="228" spans="7:11" x14ac:dyDescent="0.25">
      <c r="G228" s="80"/>
      <c r="H228" s="80"/>
      <c r="I228" s="80" t="s">
        <v>2496</v>
      </c>
      <c r="K228" s="37" t="str">
        <f t="shared" si="3"/>
        <v/>
      </c>
    </row>
    <row r="229" spans="7:11" x14ac:dyDescent="0.25">
      <c r="G229" s="80"/>
      <c r="H229" s="80"/>
      <c r="I229" s="80" t="s">
        <v>2496</v>
      </c>
      <c r="K229" s="37" t="str">
        <f t="shared" si="3"/>
        <v/>
      </c>
    </row>
    <row r="230" spans="7:11" x14ac:dyDescent="0.25">
      <c r="G230" s="80"/>
      <c r="H230" s="80"/>
      <c r="I230" s="80" t="s">
        <v>2496</v>
      </c>
      <c r="K230" s="37" t="str">
        <f t="shared" si="3"/>
        <v/>
      </c>
    </row>
    <row r="231" spans="7:11" x14ac:dyDescent="0.25">
      <c r="G231" s="80"/>
      <c r="H231" s="80"/>
      <c r="I231" s="80" t="s">
        <v>2496</v>
      </c>
      <c r="K231" s="37" t="str">
        <f t="shared" si="3"/>
        <v/>
      </c>
    </row>
    <row r="232" spans="7:11" x14ac:dyDescent="0.25">
      <c r="G232" s="80"/>
      <c r="H232" s="80"/>
      <c r="I232" s="80" t="s">
        <v>2496</v>
      </c>
      <c r="K232" s="37" t="str">
        <f t="shared" si="3"/>
        <v/>
      </c>
    </row>
    <row r="233" spans="7:11" x14ac:dyDescent="0.25">
      <c r="G233" s="80"/>
      <c r="H233" s="80"/>
      <c r="I233" s="80" t="s">
        <v>2496</v>
      </c>
      <c r="K233" s="37" t="str">
        <f t="shared" si="3"/>
        <v/>
      </c>
    </row>
    <row r="234" spans="7:11" x14ac:dyDescent="0.25">
      <c r="G234" s="80"/>
      <c r="H234" s="80"/>
      <c r="I234" s="80" t="s">
        <v>2496</v>
      </c>
      <c r="K234" s="37" t="str">
        <f t="shared" si="3"/>
        <v/>
      </c>
    </row>
    <row r="235" spans="7:11" x14ac:dyDescent="0.25">
      <c r="G235" s="80"/>
      <c r="H235" s="80"/>
      <c r="I235" s="80" t="s">
        <v>2496</v>
      </c>
      <c r="K235" s="37" t="str">
        <f t="shared" si="3"/>
        <v/>
      </c>
    </row>
    <row r="236" spans="7:11" x14ac:dyDescent="0.25">
      <c r="G236" s="80"/>
      <c r="H236" s="80"/>
      <c r="I236" s="80" t="s">
        <v>2496</v>
      </c>
      <c r="K236" s="37" t="str">
        <f t="shared" si="3"/>
        <v/>
      </c>
    </row>
    <row r="237" spans="7:11" x14ac:dyDescent="0.25">
      <c r="G237" s="80"/>
      <c r="H237" s="80"/>
      <c r="I237" s="80" t="s">
        <v>2496</v>
      </c>
      <c r="K237" s="37" t="str">
        <f t="shared" si="3"/>
        <v/>
      </c>
    </row>
    <row r="238" spans="7:11" x14ac:dyDescent="0.25">
      <c r="G238" s="80"/>
      <c r="H238" s="80"/>
      <c r="I238" s="80" t="s">
        <v>2496</v>
      </c>
      <c r="K238" s="37" t="str">
        <f t="shared" si="3"/>
        <v/>
      </c>
    </row>
    <row r="239" spans="7:11" x14ac:dyDescent="0.25">
      <c r="G239" s="80"/>
      <c r="H239" s="80"/>
      <c r="I239" s="80" t="s">
        <v>2496</v>
      </c>
      <c r="K239" s="37" t="str">
        <f t="shared" si="3"/>
        <v/>
      </c>
    </row>
    <row r="240" spans="7:11" x14ac:dyDescent="0.25">
      <c r="G240" s="80"/>
      <c r="H240" s="80"/>
      <c r="I240" s="80" t="s">
        <v>2496</v>
      </c>
      <c r="K240" s="37" t="str">
        <f t="shared" si="3"/>
        <v/>
      </c>
    </row>
    <row r="241" spans="7:11" x14ac:dyDescent="0.25">
      <c r="G241" s="80"/>
      <c r="H241" s="80"/>
      <c r="I241" s="80" t="s">
        <v>2496</v>
      </c>
      <c r="K241" s="37" t="str">
        <f t="shared" si="3"/>
        <v/>
      </c>
    </row>
    <row r="242" spans="7:11" x14ac:dyDescent="0.25">
      <c r="G242" s="80"/>
      <c r="H242" s="80"/>
      <c r="I242" s="80" t="s">
        <v>2496</v>
      </c>
      <c r="K242" s="37" t="str">
        <f t="shared" si="3"/>
        <v/>
      </c>
    </row>
    <row r="243" spans="7:11" x14ac:dyDescent="0.25">
      <c r="G243" s="80"/>
      <c r="H243" s="80"/>
      <c r="I243" s="80" t="s">
        <v>2496</v>
      </c>
      <c r="K243" s="37" t="str">
        <f t="shared" si="3"/>
        <v/>
      </c>
    </row>
    <row r="244" spans="7:11" x14ac:dyDescent="0.25">
      <c r="G244" s="80"/>
      <c r="H244" s="80"/>
      <c r="I244" s="80" t="s">
        <v>2496</v>
      </c>
      <c r="K244" s="37" t="str">
        <f t="shared" si="3"/>
        <v/>
      </c>
    </row>
    <row r="245" spans="7:11" x14ac:dyDescent="0.25">
      <c r="G245" s="80"/>
      <c r="H245" s="80"/>
      <c r="I245" s="80" t="s">
        <v>2496</v>
      </c>
      <c r="K245" s="37" t="str">
        <f t="shared" si="3"/>
        <v/>
      </c>
    </row>
    <row r="246" spans="7:11" x14ac:dyDescent="0.25">
      <c r="G246" s="80"/>
      <c r="H246" s="80"/>
      <c r="I246" s="80" t="s">
        <v>2496</v>
      </c>
      <c r="K246" s="37" t="str">
        <f t="shared" si="3"/>
        <v/>
      </c>
    </row>
    <row r="247" spans="7:11" x14ac:dyDescent="0.25">
      <c r="G247" s="80"/>
      <c r="H247" s="80"/>
      <c r="I247" s="80" t="s">
        <v>2496</v>
      </c>
      <c r="K247" s="37" t="str">
        <f t="shared" si="3"/>
        <v/>
      </c>
    </row>
    <row r="248" spans="7:11" x14ac:dyDescent="0.25">
      <c r="G248" s="80"/>
      <c r="H248" s="80"/>
      <c r="I248" s="80" t="s">
        <v>2496</v>
      </c>
      <c r="K248" s="37" t="str">
        <f t="shared" si="3"/>
        <v/>
      </c>
    </row>
    <row r="249" spans="7:11" x14ac:dyDescent="0.25">
      <c r="G249" s="80"/>
      <c r="H249" s="80"/>
      <c r="I249" s="80" t="s">
        <v>2496</v>
      </c>
      <c r="K249" s="37" t="str">
        <f t="shared" si="3"/>
        <v/>
      </c>
    </row>
    <row r="250" spans="7:11" x14ac:dyDescent="0.25">
      <c r="G250" s="80"/>
      <c r="H250" s="80"/>
      <c r="I250" s="80" t="s">
        <v>2496</v>
      </c>
      <c r="K250" s="37" t="str">
        <f t="shared" si="3"/>
        <v/>
      </c>
    </row>
    <row r="251" spans="7:11" x14ac:dyDescent="0.25">
      <c r="G251" s="80"/>
      <c r="H251" s="80"/>
      <c r="I251" s="80" t="s">
        <v>2496</v>
      </c>
      <c r="K251" s="37" t="str">
        <f t="shared" si="3"/>
        <v/>
      </c>
    </row>
    <row r="252" spans="7:11" x14ac:dyDescent="0.25">
      <c r="G252" s="80"/>
      <c r="H252" s="80"/>
      <c r="I252" s="80" t="s">
        <v>2496</v>
      </c>
      <c r="K252" s="37" t="str">
        <f t="shared" si="3"/>
        <v/>
      </c>
    </row>
    <row r="253" spans="7:11" x14ac:dyDescent="0.25">
      <c r="G253" s="80"/>
      <c r="H253" s="80"/>
      <c r="I253" s="80" t="s">
        <v>2496</v>
      </c>
      <c r="K253" s="37" t="str">
        <f t="shared" si="3"/>
        <v/>
      </c>
    </row>
    <row r="254" spans="7:11" x14ac:dyDescent="0.25">
      <c r="G254" s="80"/>
      <c r="H254" s="80"/>
      <c r="I254" s="80" t="s">
        <v>2496</v>
      </c>
      <c r="K254" s="37" t="str">
        <f t="shared" si="3"/>
        <v/>
      </c>
    </row>
    <row r="255" spans="7:11" x14ac:dyDescent="0.25">
      <c r="G255" s="80"/>
      <c r="H255" s="80"/>
      <c r="I255" s="80" t="s">
        <v>2496</v>
      </c>
      <c r="K255" s="37" t="str">
        <f t="shared" si="3"/>
        <v/>
      </c>
    </row>
    <row r="256" spans="7:11" x14ac:dyDescent="0.25">
      <c r="G256" s="80"/>
      <c r="H256" s="80"/>
      <c r="I256" s="80" t="s">
        <v>2496</v>
      </c>
      <c r="K256" s="37" t="str">
        <f t="shared" si="3"/>
        <v/>
      </c>
    </row>
    <row r="257" spans="7:11" x14ac:dyDescent="0.25">
      <c r="G257" s="80"/>
      <c r="H257" s="80"/>
      <c r="I257" s="80" t="s">
        <v>2496</v>
      </c>
      <c r="K257" s="37" t="str">
        <f t="shared" si="3"/>
        <v/>
      </c>
    </row>
    <row r="258" spans="7:11" x14ac:dyDescent="0.25">
      <c r="G258" s="80"/>
      <c r="H258" s="80"/>
      <c r="I258" s="80" t="s">
        <v>2496</v>
      </c>
      <c r="K258" s="37" t="str">
        <f t="shared" si="3"/>
        <v/>
      </c>
    </row>
    <row r="259" spans="7:11" x14ac:dyDescent="0.25">
      <c r="G259" s="80"/>
      <c r="H259" s="80"/>
      <c r="I259" s="80" t="s">
        <v>2496</v>
      </c>
      <c r="K259" s="37" t="str">
        <f t="shared" si="3"/>
        <v/>
      </c>
    </row>
    <row r="260" spans="7:11" x14ac:dyDescent="0.25">
      <c r="G260" s="80"/>
      <c r="H260" s="80"/>
      <c r="I260" s="80" t="s">
        <v>2496</v>
      </c>
      <c r="K260" s="37" t="str">
        <f t="shared" si="3"/>
        <v/>
      </c>
    </row>
    <row r="261" spans="7:11" x14ac:dyDescent="0.25">
      <c r="G261" s="80"/>
      <c r="H261" s="80"/>
      <c r="I261" s="80" t="s">
        <v>2496</v>
      </c>
      <c r="K261" s="37" t="str">
        <f t="shared" si="3"/>
        <v/>
      </c>
    </row>
    <row r="262" spans="7:11" x14ac:dyDescent="0.25">
      <c r="G262" s="80"/>
      <c r="H262" s="80"/>
      <c r="I262" s="80" t="s">
        <v>2496</v>
      </c>
      <c r="K262" s="37" t="str">
        <f t="shared" si="3"/>
        <v/>
      </c>
    </row>
    <row r="263" spans="7:11" x14ac:dyDescent="0.25">
      <c r="G263" s="80"/>
      <c r="H263" s="80"/>
      <c r="I263" s="80" t="s">
        <v>2496</v>
      </c>
      <c r="K263" s="37" t="str">
        <f t="shared" ref="K263:K326" si="4">IF(AND(OR(H263="Create Detection", H263="Invest in Tech"),I263="Yes"),G263,"")</f>
        <v/>
      </c>
    </row>
    <row r="264" spans="7:11" x14ac:dyDescent="0.25">
      <c r="G264" s="80"/>
      <c r="H264" s="80"/>
      <c r="I264" s="80" t="s">
        <v>2496</v>
      </c>
      <c r="K264" s="37" t="str">
        <f t="shared" si="4"/>
        <v/>
      </c>
    </row>
    <row r="265" spans="7:11" x14ac:dyDescent="0.25">
      <c r="G265" s="80"/>
      <c r="H265" s="80"/>
      <c r="I265" s="80" t="s">
        <v>2496</v>
      </c>
      <c r="K265" s="37" t="str">
        <f t="shared" si="4"/>
        <v/>
      </c>
    </row>
    <row r="266" spans="7:11" x14ac:dyDescent="0.25">
      <c r="G266" s="80"/>
      <c r="H266" s="80"/>
      <c r="I266" s="80" t="s">
        <v>2496</v>
      </c>
      <c r="K266" s="37" t="str">
        <f t="shared" si="4"/>
        <v/>
      </c>
    </row>
    <row r="267" spans="7:11" x14ac:dyDescent="0.25">
      <c r="G267" s="80"/>
      <c r="H267" s="80"/>
      <c r="I267" s="80" t="s">
        <v>2496</v>
      </c>
      <c r="K267" s="37" t="str">
        <f t="shared" si="4"/>
        <v/>
      </c>
    </row>
    <row r="268" spans="7:11" x14ac:dyDescent="0.25">
      <c r="G268" s="80"/>
      <c r="H268" s="80"/>
      <c r="I268" s="80" t="s">
        <v>2496</v>
      </c>
      <c r="K268" s="37" t="str">
        <f t="shared" si="4"/>
        <v/>
      </c>
    </row>
    <row r="269" spans="7:11" x14ac:dyDescent="0.25">
      <c r="G269" s="80"/>
      <c r="H269" s="80"/>
      <c r="I269" s="80" t="s">
        <v>2496</v>
      </c>
      <c r="K269" s="37" t="str">
        <f t="shared" si="4"/>
        <v/>
      </c>
    </row>
    <row r="270" spans="7:11" x14ac:dyDescent="0.25">
      <c r="G270" s="80"/>
      <c r="H270" s="80"/>
      <c r="I270" s="80" t="s">
        <v>2496</v>
      </c>
      <c r="K270" s="37" t="str">
        <f t="shared" si="4"/>
        <v/>
      </c>
    </row>
    <row r="271" spans="7:11" x14ac:dyDescent="0.25">
      <c r="G271" s="80"/>
      <c r="H271" s="80"/>
      <c r="I271" s="80" t="s">
        <v>2496</v>
      </c>
      <c r="K271" s="37" t="str">
        <f t="shared" si="4"/>
        <v/>
      </c>
    </row>
    <row r="272" spans="7:11" x14ac:dyDescent="0.25">
      <c r="G272" s="80"/>
      <c r="H272" s="80"/>
      <c r="I272" s="80" t="s">
        <v>2496</v>
      </c>
      <c r="K272" s="37" t="str">
        <f t="shared" si="4"/>
        <v/>
      </c>
    </row>
    <row r="273" spans="7:11" x14ac:dyDescent="0.25">
      <c r="G273" s="80"/>
      <c r="H273" s="80"/>
      <c r="I273" s="80" t="s">
        <v>2496</v>
      </c>
      <c r="K273" s="37" t="str">
        <f t="shared" si="4"/>
        <v/>
      </c>
    </row>
    <row r="274" spans="7:11" x14ac:dyDescent="0.25">
      <c r="G274" s="80"/>
      <c r="H274" s="80"/>
      <c r="I274" s="80" t="s">
        <v>2496</v>
      </c>
      <c r="K274" s="37" t="str">
        <f t="shared" si="4"/>
        <v/>
      </c>
    </row>
    <row r="275" spans="7:11" x14ac:dyDescent="0.25">
      <c r="G275" s="80"/>
      <c r="H275" s="80"/>
      <c r="I275" s="80" t="s">
        <v>2496</v>
      </c>
      <c r="K275" s="37" t="str">
        <f t="shared" si="4"/>
        <v/>
      </c>
    </row>
    <row r="276" spans="7:11" x14ac:dyDescent="0.25">
      <c r="G276" s="80"/>
      <c r="H276" s="80"/>
      <c r="I276" s="80" t="s">
        <v>2496</v>
      </c>
      <c r="K276" s="37" t="str">
        <f t="shared" si="4"/>
        <v/>
      </c>
    </row>
    <row r="277" spans="7:11" x14ac:dyDescent="0.25">
      <c r="G277" s="80"/>
      <c r="H277" s="80"/>
      <c r="I277" s="80" t="s">
        <v>2496</v>
      </c>
      <c r="K277" s="37" t="str">
        <f t="shared" si="4"/>
        <v/>
      </c>
    </row>
    <row r="278" spans="7:11" x14ac:dyDescent="0.25">
      <c r="G278" s="80"/>
      <c r="H278" s="80"/>
      <c r="I278" s="80" t="s">
        <v>2496</v>
      </c>
      <c r="K278" s="37" t="str">
        <f t="shared" si="4"/>
        <v/>
      </c>
    </row>
    <row r="279" spans="7:11" x14ac:dyDescent="0.25">
      <c r="G279" s="80"/>
      <c r="H279" s="80"/>
      <c r="I279" s="80" t="s">
        <v>2496</v>
      </c>
      <c r="K279" s="37" t="str">
        <f t="shared" si="4"/>
        <v/>
      </c>
    </row>
    <row r="280" spans="7:11" x14ac:dyDescent="0.25">
      <c r="G280" s="80"/>
      <c r="H280" s="80"/>
      <c r="I280" s="80" t="s">
        <v>2496</v>
      </c>
      <c r="K280" s="37" t="str">
        <f t="shared" si="4"/>
        <v/>
      </c>
    </row>
    <row r="281" spans="7:11" x14ac:dyDescent="0.25">
      <c r="G281" s="80"/>
      <c r="H281" s="80"/>
      <c r="I281" s="80" t="s">
        <v>2496</v>
      </c>
      <c r="K281" s="37" t="str">
        <f t="shared" si="4"/>
        <v/>
      </c>
    </row>
    <row r="282" spans="7:11" x14ac:dyDescent="0.25">
      <c r="G282" s="80"/>
      <c r="H282" s="80"/>
      <c r="I282" s="80" t="s">
        <v>2496</v>
      </c>
      <c r="K282" s="37" t="str">
        <f t="shared" si="4"/>
        <v/>
      </c>
    </row>
    <row r="283" spans="7:11" x14ac:dyDescent="0.25">
      <c r="G283" s="80"/>
      <c r="H283" s="80"/>
      <c r="I283" s="80" t="s">
        <v>2496</v>
      </c>
      <c r="K283" s="37" t="str">
        <f t="shared" si="4"/>
        <v/>
      </c>
    </row>
    <row r="284" spans="7:11" x14ac:dyDescent="0.25">
      <c r="G284" s="80"/>
      <c r="H284" s="80"/>
      <c r="I284" s="80" t="s">
        <v>2496</v>
      </c>
      <c r="K284" s="37" t="str">
        <f t="shared" si="4"/>
        <v/>
      </c>
    </row>
    <row r="285" spans="7:11" x14ac:dyDescent="0.25">
      <c r="G285" s="80"/>
      <c r="H285" s="80"/>
      <c r="I285" s="80" t="s">
        <v>2496</v>
      </c>
      <c r="K285" s="37" t="str">
        <f t="shared" si="4"/>
        <v/>
      </c>
    </row>
    <row r="286" spans="7:11" x14ac:dyDescent="0.25">
      <c r="G286" s="80"/>
      <c r="H286" s="80"/>
      <c r="I286" s="80" t="s">
        <v>2496</v>
      </c>
      <c r="K286" s="37" t="str">
        <f t="shared" si="4"/>
        <v/>
      </c>
    </row>
    <row r="287" spans="7:11" x14ac:dyDescent="0.25">
      <c r="G287" s="80"/>
      <c r="H287" s="80"/>
      <c r="I287" s="80" t="s">
        <v>2496</v>
      </c>
      <c r="K287" s="37" t="str">
        <f t="shared" si="4"/>
        <v/>
      </c>
    </row>
    <row r="288" spans="7:11" x14ac:dyDescent="0.25">
      <c r="G288" s="80"/>
      <c r="H288" s="80"/>
      <c r="I288" s="80" t="s">
        <v>2496</v>
      </c>
      <c r="K288" s="37" t="str">
        <f t="shared" si="4"/>
        <v/>
      </c>
    </row>
    <row r="289" spans="7:11" x14ac:dyDescent="0.25">
      <c r="G289" s="80"/>
      <c r="H289" s="80"/>
      <c r="I289" s="80" t="s">
        <v>2496</v>
      </c>
      <c r="K289" s="37" t="str">
        <f t="shared" si="4"/>
        <v/>
      </c>
    </row>
    <row r="290" spans="7:11" x14ac:dyDescent="0.25">
      <c r="G290" s="80"/>
      <c r="H290" s="80"/>
      <c r="I290" s="80" t="s">
        <v>2496</v>
      </c>
      <c r="K290" s="37" t="str">
        <f t="shared" si="4"/>
        <v/>
      </c>
    </row>
    <row r="291" spans="7:11" x14ac:dyDescent="0.25">
      <c r="G291" s="80"/>
      <c r="H291" s="80"/>
      <c r="I291" s="80" t="s">
        <v>2496</v>
      </c>
      <c r="K291" s="37" t="str">
        <f t="shared" si="4"/>
        <v/>
      </c>
    </row>
    <row r="292" spans="7:11" x14ac:dyDescent="0.25">
      <c r="G292" s="80"/>
      <c r="H292" s="80"/>
      <c r="I292" s="80" t="s">
        <v>2496</v>
      </c>
      <c r="K292" s="37" t="str">
        <f t="shared" si="4"/>
        <v/>
      </c>
    </row>
    <row r="293" spans="7:11" x14ac:dyDescent="0.25">
      <c r="G293" s="80"/>
      <c r="H293" s="80"/>
      <c r="I293" s="80" t="s">
        <v>2496</v>
      </c>
      <c r="K293" s="37" t="str">
        <f t="shared" si="4"/>
        <v/>
      </c>
    </row>
    <row r="294" spans="7:11" x14ac:dyDescent="0.25">
      <c r="G294" s="80"/>
      <c r="H294" s="80"/>
      <c r="I294" s="80" t="s">
        <v>2496</v>
      </c>
      <c r="K294" s="37" t="str">
        <f t="shared" si="4"/>
        <v/>
      </c>
    </row>
    <row r="295" spans="7:11" x14ac:dyDescent="0.25">
      <c r="G295" s="80"/>
      <c r="H295" s="80"/>
      <c r="I295" s="80" t="s">
        <v>2496</v>
      </c>
      <c r="K295" s="37" t="str">
        <f t="shared" si="4"/>
        <v/>
      </c>
    </row>
    <row r="296" spans="7:11" x14ac:dyDescent="0.25">
      <c r="G296" s="80"/>
      <c r="H296" s="80"/>
      <c r="I296" s="80" t="s">
        <v>2496</v>
      </c>
      <c r="K296" s="37" t="str">
        <f t="shared" si="4"/>
        <v/>
      </c>
    </row>
    <row r="297" spans="7:11" x14ac:dyDescent="0.25">
      <c r="G297" s="80"/>
      <c r="H297" s="80"/>
      <c r="I297" s="80" t="s">
        <v>2496</v>
      </c>
      <c r="K297" s="37" t="str">
        <f t="shared" si="4"/>
        <v/>
      </c>
    </row>
    <row r="298" spans="7:11" x14ac:dyDescent="0.25">
      <c r="G298" s="80"/>
      <c r="H298" s="80"/>
      <c r="I298" s="80" t="s">
        <v>2496</v>
      </c>
      <c r="K298" s="37" t="str">
        <f t="shared" si="4"/>
        <v/>
      </c>
    </row>
    <row r="299" spans="7:11" x14ac:dyDescent="0.25">
      <c r="G299" s="80"/>
      <c r="H299" s="80"/>
      <c r="I299" s="80" t="s">
        <v>2496</v>
      </c>
      <c r="K299" s="37" t="str">
        <f t="shared" si="4"/>
        <v/>
      </c>
    </row>
    <row r="300" spans="7:11" x14ac:dyDescent="0.25">
      <c r="G300" s="80"/>
      <c r="H300" s="80"/>
      <c r="I300" s="80" t="s">
        <v>2496</v>
      </c>
      <c r="K300" s="37" t="str">
        <f t="shared" si="4"/>
        <v/>
      </c>
    </row>
    <row r="301" spans="7:11" x14ac:dyDescent="0.25">
      <c r="G301" s="80"/>
      <c r="H301" s="80"/>
      <c r="I301" s="80" t="s">
        <v>2496</v>
      </c>
      <c r="K301" s="37" t="str">
        <f t="shared" si="4"/>
        <v/>
      </c>
    </row>
    <row r="302" spans="7:11" x14ac:dyDescent="0.25">
      <c r="G302" s="80"/>
      <c r="H302" s="80"/>
      <c r="I302" s="80" t="s">
        <v>2496</v>
      </c>
      <c r="K302" s="37" t="str">
        <f t="shared" si="4"/>
        <v/>
      </c>
    </row>
    <row r="303" spans="7:11" x14ac:dyDescent="0.25">
      <c r="G303" s="80"/>
      <c r="H303" s="80"/>
      <c r="I303" s="80" t="s">
        <v>2496</v>
      </c>
      <c r="K303" s="37" t="str">
        <f t="shared" si="4"/>
        <v/>
      </c>
    </row>
    <row r="304" spans="7:11" x14ac:dyDescent="0.25">
      <c r="G304" s="80"/>
      <c r="H304" s="80"/>
      <c r="I304" s="80" t="s">
        <v>2496</v>
      </c>
      <c r="K304" s="37" t="str">
        <f t="shared" si="4"/>
        <v/>
      </c>
    </row>
    <row r="305" spans="7:11" x14ac:dyDescent="0.25">
      <c r="G305" s="80"/>
      <c r="H305" s="80"/>
      <c r="I305" s="80" t="s">
        <v>2496</v>
      </c>
      <c r="K305" s="37" t="str">
        <f t="shared" si="4"/>
        <v/>
      </c>
    </row>
    <row r="306" spans="7:11" x14ac:dyDescent="0.25">
      <c r="G306" s="80"/>
      <c r="H306" s="80"/>
      <c r="I306" s="80" t="s">
        <v>2496</v>
      </c>
      <c r="K306" s="37" t="str">
        <f t="shared" si="4"/>
        <v/>
      </c>
    </row>
    <row r="307" spans="7:11" x14ac:dyDescent="0.25">
      <c r="G307" s="80"/>
      <c r="H307" s="80"/>
      <c r="I307" s="80" t="s">
        <v>2496</v>
      </c>
      <c r="K307" s="37" t="str">
        <f t="shared" si="4"/>
        <v/>
      </c>
    </row>
    <row r="308" spans="7:11" x14ac:dyDescent="0.25">
      <c r="G308" s="80"/>
      <c r="H308" s="80"/>
      <c r="I308" s="80" t="s">
        <v>2496</v>
      </c>
      <c r="K308" s="37" t="str">
        <f t="shared" si="4"/>
        <v/>
      </c>
    </row>
    <row r="309" spans="7:11" x14ac:dyDescent="0.25">
      <c r="G309" s="80"/>
      <c r="H309" s="80"/>
      <c r="I309" s="80" t="s">
        <v>2496</v>
      </c>
      <c r="K309" s="37" t="str">
        <f t="shared" si="4"/>
        <v/>
      </c>
    </row>
    <row r="310" spans="7:11" x14ac:dyDescent="0.25">
      <c r="G310" s="80"/>
      <c r="H310" s="80"/>
      <c r="I310" s="80" t="s">
        <v>2496</v>
      </c>
      <c r="K310" s="37" t="str">
        <f t="shared" si="4"/>
        <v/>
      </c>
    </row>
    <row r="311" spans="7:11" x14ac:dyDescent="0.25">
      <c r="G311" s="80"/>
      <c r="H311" s="80"/>
      <c r="I311" s="80" t="s">
        <v>2496</v>
      </c>
      <c r="K311" s="37" t="str">
        <f t="shared" si="4"/>
        <v/>
      </c>
    </row>
    <row r="312" spans="7:11" x14ac:dyDescent="0.25">
      <c r="G312" s="80"/>
      <c r="H312" s="80"/>
      <c r="I312" s="80" t="s">
        <v>2496</v>
      </c>
      <c r="K312" s="37" t="str">
        <f t="shared" si="4"/>
        <v/>
      </c>
    </row>
    <row r="313" spans="7:11" x14ac:dyDescent="0.25">
      <c r="G313" s="80"/>
      <c r="H313" s="80"/>
      <c r="I313" s="80" t="s">
        <v>2496</v>
      </c>
      <c r="K313" s="37" t="str">
        <f t="shared" si="4"/>
        <v/>
      </c>
    </row>
    <row r="314" spans="7:11" x14ac:dyDescent="0.25">
      <c r="G314" s="80"/>
      <c r="H314" s="80"/>
      <c r="I314" s="80" t="s">
        <v>2496</v>
      </c>
      <c r="K314" s="37" t="str">
        <f t="shared" si="4"/>
        <v/>
      </c>
    </row>
    <row r="315" spans="7:11" x14ac:dyDescent="0.25">
      <c r="G315" s="80"/>
      <c r="H315" s="80"/>
      <c r="I315" s="80" t="s">
        <v>2496</v>
      </c>
      <c r="K315" s="37" t="str">
        <f t="shared" si="4"/>
        <v/>
      </c>
    </row>
    <row r="316" spans="7:11" x14ac:dyDescent="0.25">
      <c r="G316" s="80"/>
      <c r="H316" s="80"/>
      <c r="I316" s="80" t="s">
        <v>2496</v>
      </c>
      <c r="K316" s="37" t="str">
        <f t="shared" si="4"/>
        <v/>
      </c>
    </row>
    <row r="317" spans="7:11" x14ac:dyDescent="0.25">
      <c r="G317" s="80"/>
      <c r="H317" s="80"/>
      <c r="I317" s="80" t="s">
        <v>2496</v>
      </c>
      <c r="K317" s="37" t="str">
        <f t="shared" si="4"/>
        <v/>
      </c>
    </row>
    <row r="318" spans="7:11" x14ac:dyDescent="0.25">
      <c r="G318" s="80"/>
      <c r="H318" s="80"/>
      <c r="I318" s="80" t="s">
        <v>2496</v>
      </c>
      <c r="K318" s="37" t="str">
        <f t="shared" si="4"/>
        <v/>
      </c>
    </row>
    <row r="319" spans="7:11" x14ac:dyDescent="0.25">
      <c r="G319" s="80"/>
      <c r="H319" s="80"/>
      <c r="I319" s="80" t="s">
        <v>2496</v>
      </c>
      <c r="K319" s="37" t="str">
        <f t="shared" si="4"/>
        <v/>
      </c>
    </row>
    <row r="320" spans="7:11" x14ac:dyDescent="0.25">
      <c r="G320" s="80"/>
      <c r="H320" s="80"/>
      <c r="I320" s="80" t="s">
        <v>2496</v>
      </c>
      <c r="K320" s="37" t="str">
        <f t="shared" si="4"/>
        <v/>
      </c>
    </row>
    <row r="321" spans="7:11" x14ac:dyDescent="0.25">
      <c r="G321" s="80"/>
      <c r="H321" s="80"/>
      <c r="I321" s="80" t="s">
        <v>2496</v>
      </c>
      <c r="K321" s="37" t="str">
        <f t="shared" si="4"/>
        <v/>
      </c>
    </row>
    <row r="322" spans="7:11" x14ac:dyDescent="0.25">
      <c r="G322" s="80"/>
      <c r="H322" s="80"/>
      <c r="I322" s="80" t="s">
        <v>2496</v>
      </c>
      <c r="K322" s="37" t="str">
        <f t="shared" si="4"/>
        <v/>
      </c>
    </row>
    <row r="323" spans="7:11" x14ac:dyDescent="0.25">
      <c r="G323" s="80"/>
      <c r="H323" s="80"/>
      <c r="I323" s="80" t="s">
        <v>2496</v>
      </c>
      <c r="K323" s="37" t="str">
        <f t="shared" si="4"/>
        <v/>
      </c>
    </row>
    <row r="324" spans="7:11" x14ac:dyDescent="0.25">
      <c r="G324" s="80"/>
      <c r="H324" s="80"/>
      <c r="I324" s="80" t="s">
        <v>2496</v>
      </c>
      <c r="K324" s="37" t="str">
        <f t="shared" si="4"/>
        <v/>
      </c>
    </row>
    <row r="325" spans="7:11" x14ac:dyDescent="0.25">
      <c r="G325" s="80"/>
      <c r="H325" s="80"/>
      <c r="I325" s="80" t="s">
        <v>2496</v>
      </c>
      <c r="K325" s="37" t="str">
        <f t="shared" si="4"/>
        <v/>
      </c>
    </row>
    <row r="326" spans="7:11" x14ac:dyDescent="0.25">
      <c r="G326" s="80"/>
      <c r="H326" s="80"/>
      <c r="I326" s="80" t="s">
        <v>2496</v>
      </c>
      <c r="K326" s="37" t="str">
        <f t="shared" si="4"/>
        <v/>
      </c>
    </row>
    <row r="327" spans="7:11" x14ac:dyDescent="0.25">
      <c r="G327" s="80"/>
      <c r="H327" s="80"/>
      <c r="I327" s="80" t="s">
        <v>2496</v>
      </c>
      <c r="K327" s="37" t="str">
        <f t="shared" ref="K327:K390" si="5">IF(AND(OR(H327="Create Detection", H327="Invest in Tech"),I327="Yes"),G327,"")</f>
        <v/>
      </c>
    </row>
    <row r="328" spans="7:11" x14ac:dyDescent="0.25">
      <c r="G328" s="80"/>
      <c r="H328" s="80"/>
      <c r="I328" s="80" t="s">
        <v>2496</v>
      </c>
      <c r="K328" s="37" t="str">
        <f t="shared" si="5"/>
        <v/>
      </c>
    </row>
    <row r="329" spans="7:11" x14ac:dyDescent="0.25">
      <c r="G329" s="80"/>
      <c r="H329" s="80"/>
      <c r="I329" s="80" t="s">
        <v>2496</v>
      </c>
      <c r="K329" s="37" t="str">
        <f t="shared" si="5"/>
        <v/>
      </c>
    </row>
    <row r="330" spans="7:11" x14ac:dyDescent="0.25">
      <c r="G330" s="80"/>
      <c r="H330" s="80"/>
      <c r="I330" s="80" t="s">
        <v>2496</v>
      </c>
      <c r="K330" s="37" t="str">
        <f t="shared" si="5"/>
        <v/>
      </c>
    </row>
    <row r="331" spans="7:11" x14ac:dyDescent="0.25">
      <c r="G331" s="80"/>
      <c r="H331" s="80"/>
      <c r="I331" s="80" t="s">
        <v>2496</v>
      </c>
      <c r="K331" s="37" t="str">
        <f t="shared" si="5"/>
        <v/>
      </c>
    </row>
    <row r="332" spans="7:11" x14ac:dyDescent="0.25">
      <c r="G332" s="80"/>
      <c r="H332" s="80"/>
      <c r="I332" s="80" t="s">
        <v>2496</v>
      </c>
      <c r="K332" s="37" t="str">
        <f t="shared" si="5"/>
        <v/>
      </c>
    </row>
    <row r="333" spans="7:11" x14ac:dyDescent="0.25">
      <c r="G333" s="80"/>
      <c r="H333" s="80"/>
      <c r="I333" s="80" t="s">
        <v>2496</v>
      </c>
      <c r="K333" s="37" t="str">
        <f t="shared" si="5"/>
        <v/>
      </c>
    </row>
    <row r="334" spans="7:11" x14ac:dyDescent="0.25">
      <c r="G334" s="80"/>
      <c r="H334" s="80"/>
      <c r="I334" s="80" t="s">
        <v>2496</v>
      </c>
      <c r="K334" s="37" t="str">
        <f t="shared" si="5"/>
        <v/>
      </c>
    </row>
    <row r="335" spans="7:11" x14ac:dyDescent="0.25">
      <c r="G335" s="80"/>
      <c r="H335" s="80"/>
      <c r="I335" s="80" t="s">
        <v>2496</v>
      </c>
      <c r="K335" s="37" t="str">
        <f t="shared" si="5"/>
        <v/>
      </c>
    </row>
    <row r="336" spans="7:11" x14ac:dyDescent="0.25">
      <c r="G336" s="80"/>
      <c r="H336" s="80"/>
      <c r="I336" s="80" t="s">
        <v>2496</v>
      </c>
      <c r="K336" s="37" t="str">
        <f t="shared" si="5"/>
        <v/>
      </c>
    </row>
    <row r="337" spans="7:11" x14ac:dyDescent="0.25">
      <c r="G337" s="80"/>
      <c r="H337" s="80"/>
      <c r="I337" s="80" t="s">
        <v>2496</v>
      </c>
      <c r="K337" s="37" t="str">
        <f t="shared" si="5"/>
        <v/>
      </c>
    </row>
    <row r="338" spans="7:11" x14ac:dyDescent="0.25">
      <c r="G338" s="80"/>
      <c r="H338" s="80"/>
      <c r="I338" s="80" t="s">
        <v>2496</v>
      </c>
      <c r="K338" s="37" t="str">
        <f t="shared" si="5"/>
        <v/>
      </c>
    </row>
    <row r="339" spans="7:11" x14ac:dyDescent="0.25">
      <c r="G339" s="80"/>
      <c r="H339" s="80"/>
      <c r="I339" s="80" t="s">
        <v>2496</v>
      </c>
      <c r="K339" s="37" t="str">
        <f t="shared" si="5"/>
        <v/>
      </c>
    </row>
    <row r="340" spans="7:11" x14ac:dyDescent="0.25">
      <c r="G340" s="80"/>
      <c r="H340" s="80"/>
      <c r="I340" s="80" t="s">
        <v>2496</v>
      </c>
      <c r="K340" s="37" t="str">
        <f t="shared" si="5"/>
        <v/>
      </c>
    </row>
    <row r="341" spans="7:11" x14ac:dyDescent="0.25">
      <c r="G341" s="80"/>
      <c r="H341" s="80"/>
      <c r="I341" s="80" t="s">
        <v>2496</v>
      </c>
      <c r="K341" s="37" t="str">
        <f t="shared" si="5"/>
        <v/>
      </c>
    </row>
    <row r="342" spans="7:11" x14ac:dyDescent="0.25">
      <c r="G342" s="80"/>
      <c r="H342" s="80"/>
      <c r="I342" s="80" t="s">
        <v>2496</v>
      </c>
      <c r="K342" s="37" t="str">
        <f t="shared" si="5"/>
        <v/>
      </c>
    </row>
    <row r="343" spans="7:11" x14ac:dyDescent="0.25">
      <c r="G343" s="80"/>
      <c r="H343" s="80"/>
      <c r="I343" s="80" t="s">
        <v>2496</v>
      </c>
      <c r="K343" s="37" t="str">
        <f t="shared" si="5"/>
        <v/>
      </c>
    </row>
    <row r="344" spans="7:11" x14ac:dyDescent="0.25">
      <c r="G344" s="80"/>
      <c r="H344" s="80"/>
      <c r="I344" s="80" t="s">
        <v>2496</v>
      </c>
      <c r="K344" s="37" t="str">
        <f t="shared" si="5"/>
        <v/>
      </c>
    </row>
    <row r="345" spans="7:11" x14ac:dyDescent="0.25">
      <c r="G345" s="80"/>
      <c r="H345" s="80"/>
      <c r="I345" s="80" t="s">
        <v>2496</v>
      </c>
      <c r="K345" s="37" t="str">
        <f t="shared" si="5"/>
        <v/>
      </c>
    </row>
    <row r="346" spans="7:11" x14ac:dyDescent="0.25">
      <c r="G346" s="80"/>
      <c r="H346" s="80"/>
      <c r="I346" s="80" t="s">
        <v>2496</v>
      </c>
      <c r="K346" s="37" t="str">
        <f t="shared" si="5"/>
        <v/>
      </c>
    </row>
    <row r="347" spans="7:11" x14ac:dyDescent="0.25">
      <c r="G347" s="80"/>
      <c r="H347" s="80"/>
      <c r="I347" s="80" t="s">
        <v>2496</v>
      </c>
      <c r="K347" s="37" t="str">
        <f t="shared" si="5"/>
        <v/>
      </c>
    </row>
    <row r="348" spans="7:11" x14ac:dyDescent="0.25">
      <c r="G348" s="80"/>
      <c r="H348" s="80"/>
      <c r="I348" s="80" t="s">
        <v>2496</v>
      </c>
      <c r="K348" s="37" t="str">
        <f t="shared" si="5"/>
        <v/>
      </c>
    </row>
    <row r="349" spans="7:11" x14ac:dyDescent="0.25">
      <c r="G349" s="80"/>
      <c r="H349" s="80"/>
      <c r="I349" s="80" t="s">
        <v>2496</v>
      </c>
      <c r="K349" s="37" t="str">
        <f t="shared" si="5"/>
        <v/>
      </c>
    </row>
    <row r="350" spans="7:11" x14ac:dyDescent="0.25">
      <c r="G350" s="80"/>
      <c r="H350" s="80"/>
      <c r="I350" s="80" t="s">
        <v>2496</v>
      </c>
      <c r="K350" s="37" t="str">
        <f t="shared" si="5"/>
        <v/>
      </c>
    </row>
    <row r="351" spans="7:11" x14ac:dyDescent="0.25">
      <c r="G351" s="80"/>
      <c r="H351" s="80"/>
      <c r="I351" s="80" t="s">
        <v>2496</v>
      </c>
      <c r="K351" s="37" t="str">
        <f t="shared" si="5"/>
        <v/>
      </c>
    </row>
    <row r="352" spans="7:11" x14ac:dyDescent="0.25">
      <c r="G352" s="80"/>
      <c r="H352" s="80"/>
      <c r="I352" s="80" t="s">
        <v>2496</v>
      </c>
      <c r="K352" s="37" t="str">
        <f t="shared" si="5"/>
        <v/>
      </c>
    </row>
    <row r="353" spans="7:11" x14ac:dyDescent="0.25">
      <c r="G353" s="80"/>
      <c r="H353" s="80"/>
      <c r="I353" s="80" t="s">
        <v>2496</v>
      </c>
      <c r="K353" s="37" t="str">
        <f t="shared" si="5"/>
        <v/>
      </c>
    </row>
    <row r="354" spans="7:11" x14ac:dyDescent="0.25">
      <c r="G354" s="80"/>
      <c r="H354" s="80"/>
      <c r="I354" s="80" t="s">
        <v>2496</v>
      </c>
      <c r="K354" s="37" t="str">
        <f t="shared" si="5"/>
        <v/>
      </c>
    </row>
    <row r="355" spans="7:11" x14ac:dyDescent="0.25">
      <c r="G355" s="80"/>
      <c r="H355" s="80"/>
      <c r="I355" s="80" t="s">
        <v>2496</v>
      </c>
      <c r="K355" s="37" t="str">
        <f t="shared" si="5"/>
        <v/>
      </c>
    </row>
    <row r="356" spans="7:11" x14ac:dyDescent="0.25">
      <c r="G356" s="80"/>
      <c r="H356" s="80"/>
      <c r="I356" s="80" t="s">
        <v>2496</v>
      </c>
      <c r="K356" s="37" t="str">
        <f t="shared" si="5"/>
        <v/>
      </c>
    </row>
    <row r="357" spans="7:11" x14ac:dyDescent="0.25">
      <c r="G357" s="80"/>
      <c r="H357" s="80"/>
      <c r="I357" s="80" t="s">
        <v>2496</v>
      </c>
      <c r="K357" s="37" t="str">
        <f t="shared" si="5"/>
        <v/>
      </c>
    </row>
    <row r="358" spans="7:11" x14ac:dyDescent="0.25">
      <c r="G358" s="80"/>
      <c r="H358" s="80"/>
      <c r="I358" s="80" t="s">
        <v>2496</v>
      </c>
      <c r="K358" s="37" t="str">
        <f t="shared" si="5"/>
        <v/>
      </c>
    </row>
    <row r="359" spans="7:11" x14ac:dyDescent="0.25">
      <c r="G359" s="80"/>
      <c r="H359" s="80"/>
      <c r="I359" s="80" t="s">
        <v>2496</v>
      </c>
      <c r="K359" s="37" t="str">
        <f t="shared" si="5"/>
        <v/>
      </c>
    </row>
    <row r="360" spans="7:11" x14ac:dyDescent="0.25">
      <c r="G360" s="80"/>
      <c r="H360" s="80"/>
      <c r="I360" s="80" t="s">
        <v>2496</v>
      </c>
      <c r="K360" s="37" t="str">
        <f t="shared" si="5"/>
        <v/>
      </c>
    </row>
    <row r="361" spans="7:11" x14ac:dyDescent="0.25">
      <c r="G361" s="80"/>
      <c r="H361" s="80"/>
      <c r="I361" s="80" t="s">
        <v>2496</v>
      </c>
      <c r="K361" s="37" t="str">
        <f t="shared" si="5"/>
        <v/>
      </c>
    </row>
    <row r="362" spans="7:11" x14ac:dyDescent="0.25">
      <c r="G362" s="80"/>
      <c r="H362" s="80"/>
      <c r="I362" s="80" t="s">
        <v>2496</v>
      </c>
      <c r="K362" s="37" t="str">
        <f t="shared" si="5"/>
        <v/>
      </c>
    </row>
    <row r="363" spans="7:11" x14ac:dyDescent="0.25">
      <c r="G363" s="80"/>
      <c r="H363" s="80"/>
      <c r="I363" s="80" t="s">
        <v>2496</v>
      </c>
      <c r="K363" s="37" t="str">
        <f t="shared" si="5"/>
        <v/>
      </c>
    </row>
    <row r="364" spans="7:11" x14ac:dyDescent="0.25">
      <c r="G364" s="80"/>
      <c r="H364" s="80"/>
      <c r="I364" s="80" t="s">
        <v>2496</v>
      </c>
      <c r="K364" s="37" t="str">
        <f t="shared" si="5"/>
        <v/>
      </c>
    </row>
    <row r="365" spans="7:11" x14ac:dyDescent="0.25">
      <c r="G365" s="80"/>
      <c r="H365" s="80"/>
      <c r="I365" s="80" t="s">
        <v>2496</v>
      </c>
      <c r="K365" s="37" t="str">
        <f t="shared" si="5"/>
        <v/>
      </c>
    </row>
    <row r="366" spans="7:11" x14ac:dyDescent="0.25">
      <c r="G366" s="80"/>
      <c r="H366" s="80"/>
      <c r="I366" s="80" t="s">
        <v>2496</v>
      </c>
      <c r="K366" s="37" t="str">
        <f t="shared" si="5"/>
        <v/>
      </c>
    </row>
    <row r="367" spans="7:11" x14ac:dyDescent="0.25">
      <c r="G367" s="80"/>
      <c r="H367" s="80"/>
      <c r="I367" s="80" t="s">
        <v>2496</v>
      </c>
      <c r="K367" s="37" t="str">
        <f t="shared" si="5"/>
        <v/>
      </c>
    </row>
    <row r="368" spans="7:11" x14ac:dyDescent="0.25">
      <c r="G368" s="80"/>
      <c r="H368" s="80"/>
      <c r="I368" s="80" t="s">
        <v>2496</v>
      </c>
      <c r="K368" s="37" t="str">
        <f t="shared" si="5"/>
        <v/>
      </c>
    </row>
    <row r="369" spans="7:11" x14ac:dyDescent="0.25">
      <c r="G369" s="80"/>
      <c r="H369" s="80"/>
      <c r="I369" s="80" t="s">
        <v>2496</v>
      </c>
      <c r="K369" s="37" t="str">
        <f t="shared" si="5"/>
        <v/>
      </c>
    </row>
    <row r="370" spans="7:11" x14ac:dyDescent="0.25">
      <c r="G370" s="80"/>
      <c r="H370" s="80"/>
      <c r="I370" s="80" t="s">
        <v>2496</v>
      </c>
      <c r="K370" s="37" t="str">
        <f t="shared" si="5"/>
        <v/>
      </c>
    </row>
    <row r="371" spans="7:11" x14ac:dyDescent="0.25">
      <c r="G371" s="80"/>
      <c r="H371" s="80"/>
      <c r="I371" s="80" t="s">
        <v>2496</v>
      </c>
      <c r="K371" s="37" t="str">
        <f t="shared" si="5"/>
        <v/>
      </c>
    </row>
    <row r="372" spans="7:11" x14ac:dyDescent="0.25">
      <c r="G372" s="80"/>
      <c r="H372" s="80"/>
      <c r="I372" s="80" t="s">
        <v>2496</v>
      </c>
      <c r="K372" s="37" t="str">
        <f t="shared" si="5"/>
        <v/>
      </c>
    </row>
    <row r="373" spans="7:11" x14ac:dyDescent="0.25">
      <c r="G373" s="80"/>
      <c r="H373" s="80"/>
      <c r="I373" s="80" t="s">
        <v>2496</v>
      </c>
      <c r="K373" s="37" t="str">
        <f t="shared" si="5"/>
        <v/>
      </c>
    </row>
    <row r="374" spans="7:11" x14ac:dyDescent="0.25">
      <c r="G374" s="80"/>
      <c r="H374" s="80"/>
      <c r="I374" s="80" t="s">
        <v>2496</v>
      </c>
      <c r="K374" s="37" t="str">
        <f t="shared" si="5"/>
        <v/>
      </c>
    </row>
    <row r="375" spans="7:11" x14ac:dyDescent="0.25">
      <c r="G375" s="80"/>
      <c r="H375" s="80"/>
      <c r="I375" s="80" t="s">
        <v>2496</v>
      </c>
      <c r="K375" s="37" t="str">
        <f t="shared" si="5"/>
        <v/>
      </c>
    </row>
    <row r="376" spans="7:11" x14ac:dyDescent="0.25">
      <c r="G376" s="80"/>
      <c r="H376" s="80"/>
      <c r="I376" s="80" t="s">
        <v>2496</v>
      </c>
      <c r="K376" s="37" t="str">
        <f t="shared" si="5"/>
        <v/>
      </c>
    </row>
    <row r="377" spans="7:11" x14ac:dyDescent="0.25">
      <c r="G377" s="80"/>
      <c r="H377" s="80"/>
      <c r="I377" s="80" t="s">
        <v>2496</v>
      </c>
      <c r="K377" s="37" t="str">
        <f t="shared" si="5"/>
        <v/>
      </c>
    </row>
    <row r="378" spans="7:11" x14ac:dyDescent="0.25">
      <c r="G378" s="80"/>
      <c r="H378" s="80"/>
      <c r="I378" s="80" t="s">
        <v>2496</v>
      </c>
      <c r="K378" s="37" t="str">
        <f t="shared" si="5"/>
        <v/>
      </c>
    </row>
    <row r="379" spans="7:11" x14ac:dyDescent="0.25">
      <c r="G379" s="80"/>
      <c r="H379" s="80"/>
      <c r="I379" s="80" t="s">
        <v>2496</v>
      </c>
      <c r="K379" s="37" t="str">
        <f t="shared" si="5"/>
        <v/>
      </c>
    </row>
    <row r="380" spans="7:11" x14ac:dyDescent="0.25">
      <c r="G380" s="80"/>
      <c r="H380" s="80"/>
      <c r="I380" s="80" t="s">
        <v>2496</v>
      </c>
      <c r="K380" s="37" t="str">
        <f t="shared" si="5"/>
        <v/>
      </c>
    </row>
    <row r="381" spans="7:11" x14ac:dyDescent="0.25">
      <c r="G381" s="80"/>
      <c r="H381" s="80"/>
      <c r="I381" s="80" t="s">
        <v>2496</v>
      </c>
      <c r="K381" s="37" t="str">
        <f t="shared" si="5"/>
        <v/>
      </c>
    </row>
    <row r="382" spans="7:11" x14ac:dyDescent="0.25">
      <c r="G382" s="80"/>
      <c r="H382" s="80"/>
      <c r="I382" s="80" t="s">
        <v>2496</v>
      </c>
      <c r="K382" s="37" t="str">
        <f t="shared" si="5"/>
        <v/>
      </c>
    </row>
    <row r="383" spans="7:11" x14ac:dyDescent="0.25">
      <c r="G383" s="80"/>
      <c r="H383" s="80"/>
      <c r="I383" s="80" t="s">
        <v>2496</v>
      </c>
      <c r="K383" s="37" t="str">
        <f t="shared" si="5"/>
        <v/>
      </c>
    </row>
    <row r="384" spans="7:11" x14ac:dyDescent="0.25">
      <c r="G384" s="80"/>
      <c r="H384" s="80"/>
      <c r="I384" s="80" t="s">
        <v>2496</v>
      </c>
      <c r="K384" s="37" t="str">
        <f t="shared" si="5"/>
        <v/>
      </c>
    </row>
    <row r="385" spans="7:11" x14ac:dyDescent="0.25">
      <c r="G385" s="80"/>
      <c r="H385" s="80"/>
      <c r="I385" s="80" t="s">
        <v>2496</v>
      </c>
      <c r="K385" s="37" t="str">
        <f t="shared" si="5"/>
        <v/>
      </c>
    </row>
    <row r="386" spans="7:11" x14ac:dyDescent="0.25">
      <c r="G386" s="80"/>
      <c r="H386" s="80"/>
      <c r="I386" s="80" t="s">
        <v>2496</v>
      </c>
      <c r="K386" s="37" t="str">
        <f t="shared" si="5"/>
        <v/>
      </c>
    </row>
    <row r="387" spans="7:11" x14ac:dyDescent="0.25">
      <c r="G387" s="80"/>
      <c r="H387" s="80"/>
      <c r="I387" s="80" t="s">
        <v>2496</v>
      </c>
      <c r="K387" s="37" t="str">
        <f t="shared" si="5"/>
        <v/>
      </c>
    </row>
    <row r="388" spans="7:11" x14ac:dyDescent="0.25">
      <c r="G388" s="80"/>
      <c r="H388" s="80"/>
      <c r="I388" s="80" t="s">
        <v>2496</v>
      </c>
      <c r="K388" s="37" t="str">
        <f t="shared" si="5"/>
        <v/>
      </c>
    </row>
    <row r="389" spans="7:11" x14ac:dyDescent="0.25">
      <c r="G389" s="80"/>
      <c r="H389" s="80"/>
      <c r="I389" s="80" t="s">
        <v>2496</v>
      </c>
      <c r="K389" s="37" t="str">
        <f t="shared" si="5"/>
        <v/>
      </c>
    </row>
    <row r="390" spans="7:11" x14ac:dyDescent="0.25">
      <c r="G390" s="80"/>
      <c r="H390" s="80"/>
      <c r="I390" s="80" t="s">
        <v>2496</v>
      </c>
      <c r="K390" s="37" t="str">
        <f t="shared" si="5"/>
        <v/>
      </c>
    </row>
    <row r="391" spans="7:11" x14ac:dyDescent="0.25">
      <c r="G391" s="80"/>
      <c r="H391" s="80"/>
      <c r="I391" s="80" t="s">
        <v>2496</v>
      </c>
      <c r="K391" s="37" t="str">
        <f t="shared" ref="K391:K454" si="6">IF(AND(OR(H391="Create Detection", H391="Invest in Tech"),I391="Yes"),G391,"")</f>
        <v/>
      </c>
    </row>
    <row r="392" spans="7:11" x14ac:dyDescent="0.25">
      <c r="G392" s="80"/>
      <c r="H392" s="80"/>
      <c r="I392" s="80" t="s">
        <v>2496</v>
      </c>
      <c r="K392" s="37" t="str">
        <f t="shared" si="6"/>
        <v/>
      </c>
    </row>
    <row r="393" spans="7:11" x14ac:dyDescent="0.25">
      <c r="G393" s="80"/>
      <c r="H393" s="80"/>
      <c r="I393" s="80" t="s">
        <v>2496</v>
      </c>
      <c r="K393" s="37" t="str">
        <f t="shared" si="6"/>
        <v/>
      </c>
    </row>
    <row r="394" spans="7:11" x14ac:dyDescent="0.25">
      <c r="G394" s="80"/>
      <c r="H394" s="80"/>
      <c r="I394" s="80" t="s">
        <v>2496</v>
      </c>
      <c r="K394" s="37" t="str">
        <f t="shared" si="6"/>
        <v/>
      </c>
    </row>
    <row r="395" spans="7:11" x14ac:dyDescent="0.25">
      <c r="G395" s="80"/>
      <c r="H395" s="80"/>
      <c r="I395" s="80" t="s">
        <v>2496</v>
      </c>
      <c r="K395" s="37" t="str">
        <f t="shared" si="6"/>
        <v/>
      </c>
    </row>
    <row r="396" spans="7:11" x14ac:dyDescent="0.25">
      <c r="G396" s="80"/>
      <c r="H396" s="80"/>
      <c r="I396" s="80" t="s">
        <v>2496</v>
      </c>
      <c r="K396" s="37" t="str">
        <f t="shared" si="6"/>
        <v/>
      </c>
    </row>
    <row r="397" spans="7:11" x14ac:dyDescent="0.25">
      <c r="G397" s="80"/>
      <c r="H397" s="80"/>
      <c r="I397" s="80" t="s">
        <v>2496</v>
      </c>
      <c r="K397" s="37" t="str">
        <f t="shared" si="6"/>
        <v/>
      </c>
    </row>
    <row r="398" spans="7:11" x14ac:dyDescent="0.25">
      <c r="G398" s="80"/>
      <c r="H398" s="80"/>
      <c r="I398" s="80" t="s">
        <v>2496</v>
      </c>
      <c r="K398" s="37" t="str">
        <f t="shared" si="6"/>
        <v/>
      </c>
    </row>
    <row r="399" spans="7:11" x14ac:dyDescent="0.25">
      <c r="G399" s="80"/>
      <c r="H399" s="80"/>
      <c r="I399" s="80" t="s">
        <v>2496</v>
      </c>
      <c r="K399" s="37" t="str">
        <f t="shared" si="6"/>
        <v/>
      </c>
    </row>
    <row r="400" spans="7:11" x14ac:dyDescent="0.25">
      <c r="G400" s="80"/>
      <c r="H400" s="80"/>
      <c r="I400" s="80" t="s">
        <v>2496</v>
      </c>
      <c r="K400" s="37" t="str">
        <f t="shared" si="6"/>
        <v/>
      </c>
    </row>
    <row r="401" spans="7:11" x14ac:dyDescent="0.25">
      <c r="G401" s="80"/>
      <c r="H401" s="80"/>
      <c r="I401" s="80" t="s">
        <v>2496</v>
      </c>
      <c r="K401" s="37" t="str">
        <f t="shared" si="6"/>
        <v/>
      </c>
    </row>
    <row r="402" spans="7:11" x14ac:dyDescent="0.25">
      <c r="G402" s="80"/>
      <c r="H402" s="80"/>
      <c r="I402" s="80" t="s">
        <v>2496</v>
      </c>
      <c r="K402" s="37" t="str">
        <f t="shared" si="6"/>
        <v/>
      </c>
    </row>
    <row r="403" spans="7:11" x14ac:dyDescent="0.25">
      <c r="G403" s="80"/>
      <c r="H403" s="80"/>
      <c r="I403" s="80" t="s">
        <v>2496</v>
      </c>
      <c r="K403" s="37" t="str">
        <f t="shared" si="6"/>
        <v/>
      </c>
    </row>
    <row r="404" spans="7:11" x14ac:dyDescent="0.25">
      <c r="G404" s="80"/>
      <c r="H404" s="80"/>
      <c r="I404" s="80" t="s">
        <v>2496</v>
      </c>
      <c r="K404" s="37" t="str">
        <f t="shared" si="6"/>
        <v/>
      </c>
    </row>
    <row r="405" spans="7:11" x14ac:dyDescent="0.25">
      <c r="G405" s="80"/>
      <c r="H405" s="80"/>
      <c r="I405" s="80" t="s">
        <v>2496</v>
      </c>
      <c r="K405" s="37" t="str">
        <f t="shared" si="6"/>
        <v/>
      </c>
    </row>
    <row r="406" spans="7:11" x14ac:dyDescent="0.25">
      <c r="G406" s="80"/>
      <c r="H406" s="80"/>
      <c r="I406" s="80" t="s">
        <v>2496</v>
      </c>
      <c r="K406" s="37" t="str">
        <f t="shared" si="6"/>
        <v/>
      </c>
    </row>
    <row r="407" spans="7:11" x14ac:dyDescent="0.25">
      <c r="G407" s="80"/>
      <c r="H407" s="80"/>
      <c r="I407" s="80" t="s">
        <v>2496</v>
      </c>
      <c r="K407" s="37" t="str">
        <f t="shared" si="6"/>
        <v/>
      </c>
    </row>
    <row r="408" spans="7:11" x14ac:dyDescent="0.25">
      <c r="G408" s="80"/>
      <c r="H408" s="80"/>
      <c r="I408" s="80" t="s">
        <v>2496</v>
      </c>
      <c r="K408" s="37" t="str">
        <f t="shared" si="6"/>
        <v/>
      </c>
    </row>
    <row r="409" spans="7:11" x14ac:dyDescent="0.25">
      <c r="G409" s="80"/>
      <c r="H409" s="80"/>
      <c r="I409" s="80" t="s">
        <v>2496</v>
      </c>
      <c r="K409" s="37" t="str">
        <f t="shared" si="6"/>
        <v/>
      </c>
    </row>
    <row r="410" spans="7:11" x14ac:dyDescent="0.25">
      <c r="G410" s="80"/>
      <c r="H410" s="80"/>
      <c r="I410" s="80" t="s">
        <v>2496</v>
      </c>
      <c r="K410" s="37" t="str">
        <f t="shared" si="6"/>
        <v/>
      </c>
    </row>
    <row r="411" spans="7:11" x14ac:dyDescent="0.25">
      <c r="G411" s="80"/>
      <c r="H411" s="80"/>
      <c r="I411" s="80" t="s">
        <v>2496</v>
      </c>
      <c r="K411" s="37" t="str">
        <f t="shared" si="6"/>
        <v/>
      </c>
    </row>
    <row r="412" spans="7:11" x14ac:dyDescent="0.25">
      <c r="G412" s="80"/>
      <c r="H412" s="80"/>
      <c r="I412" s="80" t="s">
        <v>2496</v>
      </c>
      <c r="K412" s="37" t="str">
        <f t="shared" si="6"/>
        <v/>
      </c>
    </row>
    <row r="413" spans="7:11" x14ac:dyDescent="0.25">
      <c r="G413" s="80"/>
      <c r="H413" s="80"/>
      <c r="I413" s="80" t="s">
        <v>2496</v>
      </c>
      <c r="K413" s="37" t="str">
        <f t="shared" si="6"/>
        <v/>
      </c>
    </row>
    <row r="414" spans="7:11" x14ac:dyDescent="0.25">
      <c r="G414" s="80"/>
      <c r="H414" s="80"/>
      <c r="I414" s="80" t="s">
        <v>2496</v>
      </c>
      <c r="K414" s="37" t="str">
        <f t="shared" si="6"/>
        <v/>
      </c>
    </row>
    <row r="415" spans="7:11" x14ac:dyDescent="0.25">
      <c r="G415" s="80"/>
      <c r="H415" s="80"/>
      <c r="I415" s="80" t="s">
        <v>2496</v>
      </c>
      <c r="K415" s="37" t="str">
        <f t="shared" si="6"/>
        <v/>
      </c>
    </row>
    <row r="416" spans="7:11" x14ac:dyDescent="0.25">
      <c r="G416" s="80"/>
      <c r="H416" s="80"/>
      <c r="I416" s="80" t="s">
        <v>2496</v>
      </c>
      <c r="K416" s="37" t="str">
        <f t="shared" si="6"/>
        <v/>
      </c>
    </row>
    <row r="417" spans="7:11" x14ac:dyDescent="0.25">
      <c r="G417" s="80"/>
      <c r="H417" s="80"/>
      <c r="I417" s="80" t="s">
        <v>2496</v>
      </c>
      <c r="K417" s="37" t="str">
        <f t="shared" si="6"/>
        <v/>
      </c>
    </row>
    <row r="418" spans="7:11" x14ac:dyDescent="0.25">
      <c r="G418" s="80"/>
      <c r="H418" s="80"/>
      <c r="I418" s="80" t="s">
        <v>2496</v>
      </c>
      <c r="K418" s="37" t="str">
        <f t="shared" si="6"/>
        <v/>
      </c>
    </row>
    <row r="419" spans="7:11" x14ac:dyDescent="0.25">
      <c r="G419" s="80"/>
      <c r="H419" s="80"/>
      <c r="I419" s="80" t="s">
        <v>2496</v>
      </c>
      <c r="K419" s="37" t="str">
        <f t="shared" si="6"/>
        <v/>
      </c>
    </row>
    <row r="420" spans="7:11" x14ac:dyDescent="0.25">
      <c r="G420" s="80"/>
      <c r="H420" s="80"/>
      <c r="I420" s="80" t="s">
        <v>2496</v>
      </c>
      <c r="K420" s="37" t="str">
        <f t="shared" si="6"/>
        <v/>
      </c>
    </row>
    <row r="421" spans="7:11" x14ac:dyDescent="0.25">
      <c r="G421" s="80"/>
      <c r="H421" s="80"/>
      <c r="I421" s="80" t="s">
        <v>2496</v>
      </c>
      <c r="K421" s="37" t="str">
        <f t="shared" si="6"/>
        <v/>
      </c>
    </row>
    <row r="422" spans="7:11" x14ac:dyDescent="0.25">
      <c r="G422" s="80"/>
      <c r="H422" s="80"/>
      <c r="I422" s="80" t="s">
        <v>2496</v>
      </c>
      <c r="K422" s="37" t="str">
        <f t="shared" si="6"/>
        <v/>
      </c>
    </row>
    <row r="423" spans="7:11" x14ac:dyDescent="0.25">
      <c r="G423" s="80"/>
      <c r="H423" s="80"/>
      <c r="I423" s="80" t="s">
        <v>2496</v>
      </c>
      <c r="K423" s="37" t="str">
        <f t="shared" si="6"/>
        <v/>
      </c>
    </row>
    <row r="424" spans="7:11" x14ac:dyDescent="0.25">
      <c r="G424" s="80"/>
      <c r="H424" s="80"/>
      <c r="I424" s="80" t="s">
        <v>2496</v>
      </c>
      <c r="K424" s="37" t="str">
        <f t="shared" si="6"/>
        <v/>
      </c>
    </row>
    <row r="425" spans="7:11" x14ac:dyDescent="0.25">
      <c r="G425" s="80"/>
      <c r="H425" s="80"/>
      <c r="I425" s="80" t="s">
        <v>2496</v>
      </c>
      <c r="K425" s="37" t="str">
        <f t="shared" si="6"/>
        <v/>
      </c>
    </row>
    <row r="426" spans="7:11" x14ac:dyDescent="0.25">
      <c r="G426" s="80"/>
      <c r="H426" s="80"/>
      <c r="I426" s="80" t="s">
        <v>2496</v>
      </c>
      <c r="K426" s="37" t="str">
        <f t="shared" si="6"/>
        <v/>
      </c>
    </row>
    <row r="427" spans="7:11" x14ac:dyDescent="0.25">
      <c r="G427" s="80"/>
      <c r="H427" s="80"/>
      <c r="I427" s="80" t="s">
        <v>2496</v>
      </c>
      <c r="K427" s="37" t="str">
        <f t="shared" si="6"/>
        <v/>
      </c>
    </row>
    <row r="428" spans="7:11" x14ac:dyDescent="0.25">
      <c r="G428" s="80"/>
      <c r="H428" s="80"/>
      <c r="I428" s="80" t="s">
        <v>2496</v>
      </c>
      <c r="K428" s="37" t="str">
        <f t="shared" si="6"/>
        <v/>
      </c>
    </row>
    <row r="429" spans="7:11" x14ac:dyDescent="0.25">
      <c r="G429" s="80"/>
      <c r="H429" s="80"/>
      <c r="I429" s="80" t="s">
        <v>2496</v>
      </c>
      <c r="K429" s="37" t="str">
        <f t="shared" si="6"/>
        <v/>
      </c>
    </row>
    <row r="430" spans="7:11" x14ac:dyDescent="0.25">
      <c r="G430" s="80"/>
      <c r="H430" s="80"/>
      <c r="I430" s="80" t="s">
        <v>2496</v>
      </c>
      <c r="K430" s="37" t="str">
        <f t="shared" si="6"/>
        <v/>
      </c>
    </row>
    <row r="431" spans="7:11" x14ac:dyDescent="0.25">
      <c r="G431" s="80"/>
      <c r="H431" s="80"/>
      <c r="I431" s="80" t="s">
        <v>2496</v>
      </c>
      <c r="K431" s="37" t="str">
        <f t="shared" si="6"/>
        <v/>
      </c>
    </row>
    <row r="432" spans="7:11" x14ac:dyDescent="0.25">
      <c r="G432" s="80"/>
      <c r="H432" s="80"/>
      <c r="I432" s="80" t="s">
        <v>2496</v>
      </c>
      <c r="K432" s="37" t="str">
        <f t="shared" si="6"/>
        <v/>
      </c>
    </row>
    <row r="433" spans="7:11" x14ac:dyDescent="0.25">
      <c r="G433" s="80"/>
      <c r="H433" s="80"/>
      <c r="I433" s="80" t="s">
        <v>2496</v>
      </c>
      <c r="K433" s="37" t="str">
        <f t="shared" si="6"/>
        <v/>
      </c>
    </row>
    <row r="434" spans="7:11" x14ac:dyDescent="0.25">
      <c r="G434" s="80"/>
      <c r="H434" s="80"/>
      <c r="I434" s="80" t="s">
        <v>2496</v>
      </c>
      <c r="K434" s="37" t="str">
        <f t="shared" si="6"/>
        <v/>
      </c>
    </row>
    <row r="435" spans="7:11" x14ac:dyDescent="0.25">
      <c r="G435" s="80"/>
      <c r="H435" s="80"/>
      <c r="I435" s="80" t="s">
        <v>2496</v>
      </c>
      <c r="K435" s="37" t="str">
        <f t="shared" si="6"/>
        <v/>
      </c>
    </row>
    <row r="436" spans="7:11" x14ac:dyDescent="0.25">
      <c r="G436" s="80"/>
      <c r="H436" s="80"/>
      <c r="I436" s="80" t="s">
        <v>2496</v>
      </c>
      <c r="K436" s="37" t="str">
        <f t="shared" si="6"/>
        <v/>
      </c>
    </row>
    <row r="437" spans="7:11" x14ac:dyDescent="0.25">
      <c r="G437" s="80"/>
      <c r="H437" s="80"/>
      <c r="I437" s="80" t="s">
        <v>2496</v>
      </c>
      <c r="K437" s="37" t="str">
        <f t="shared" si="6"/>
        <v/>
      </c>
    </row>
    <row r="438" spans="7:11" x14ac:dyDescent="0.25">
      <c r="G438" s="80"/>
      <c r="H438" s="80"/>
      <c r="I438" s="80" t="s">
        <v>2496</v>
      </c>
      <c r="K438" s="37" t="str">
        <f t="shared" si="6"/>
        <v/>
      </c>
    </row>
    <row r="439" spans="7:11" x14ac:dyDescent="0.25">
      <c r="G439" s="80"/>
      <c r="H439" s="80"/>
      <c r="I439" s="80" t="s">
        <v>2496</v>
      </c>
      <c r="K439" s="37" t="str">
        <f t="shared" si="6"/>
        <v/>
      </c>
    </row>
    <row r="440" spans="7:11" x14ac:dyDescent="0.25">
      <c r="G440" s="80"/>
      <c r="H440" s="80"/>
      <c r="I440" s="80" t="s">
        <v>2496</v>
      </c>
      <c r="K440" s="37" t="str">
        <f t="shared" si="6"/>
        <v/>
      </c>
    </row>
    <row r="441" spans="7:11" x14ac:dyDescent="0.25">
      <c r="G441" s="80"/>
      <c r="H441" s="80"/>
      <c r="I441" s="80" t="s">
        <v>2496</v>
      </c>
      <c r="K441" s="37" t="str">
        <f t="shared" si="6"/>
        <v/>
      </c>
    </row>
    <row r="442" spans="7:11" x14ac:dyDescent="0.25">
      <c r="G442" s="80"/>
      <c r="H442" s="80"/>
      <c r="I442" s="80" t="s">
        <v>2496</v>
      </c>
      <c r="K442" s="37" t="str">
        <f t="shared" si="6"/>
        <v/>
      </c>
    </row>
    <row r="443" spans="7:11" x14ac:dyDescent="0.25">
      <c r="G443" s="80"/>
      <c r="H443" s="80"/>
      <c r="I443" s="80" t="s">
        <v>2496</v>
      </c>
      <c r="K443" s="37" t="str">
        <f t="shared" si="6"/>
        <v/>
      </c>
    </row>
    <row r="444" spans="7:11" x14ac:dyDescent="0.25">
      <c r="G444" s="80"/>
      <c r="H444" s="80"/>
      <c r="I444" s="80" t="s">
        <v>2496</v>
      </c>
      <c r="K444" s="37" t="str">
        <f t="shared" si="6"/>
        <v/>
      </c>
    </row>
    <row r="445" spans="7:11" x14ac:dyDescent="0.25">
      <c r="G445" s="80"/>
      <c r="H445" s="80"/>
      <c r="I445" s="80" t="s">
        <v>2496</v>
      </c>
      <c r="K445" s="37" t="str">
        <f t="shared" si="6"/>
        <v/>
      </c>
    </row>
    <row r="446" spans="7:11" x14ac:dyDescent="0.25">
      <c r="G446" s="80"/>
      <c r="H446" s="80"/>
      <c r="I446" s="80" t="s">
        <v>2496</v>
      </c>
      <c r="K446" s="37" t="str">
        <f t="shared" si="6"/>
        <v/>
      </c>
    </row>
    <row r="447" spans="7:11" x14ac:dyDescent="0.25">
      <c r="G447" s="80"/>
      <c r="H447" s="80"/>
      <c r="I447" s="80" t="s">
        <v>2496</v>
      </c>
      <c r="K447" s="37" t="str">
        <f t="shared" si="6"/>
        <v/>
      </c>
    </row>
    <row r="448" spans="7:11" x14ac:dyDescent="0.25">
      <c r="G448" s="80"/>
      <c r="H448" s="80"/>
      <c r="I448" s="80" t="s">
        <v>2496</v>
      </c>
      <c r="K448" s="37" t="str">
        <f t="shared" si="6"/>
        <v/>
      </c>
    </row>
    <row r="449" spans="7:11" x14ac:dyDescent="0.25">
      <c r="G449" s="80"/>
      <c r="H449" s="80"/>
      <c r="I449" s="80" t="s">
        <v>2496</v>
      </c>
      <c r="K449" s="37" t="str">
        <f t="shared" si="6"/>
        <v/>
      </c>
    </row>
    <row r="450" spans="7:11" x14ac:dyDescent="0.25">
      <c r="G450" s="80"/>
      <c r="H450" s="80"/>
      <c r="I450" s="80" t="s">
        <v>2496</v>
      </c>
      <c r="K450" s="37" t="str">
        <f t="shared" si="6"/>
        <v/>
      </c>
    </row>
    <row r="451" spans="7:11" x14ac:dyDescent="0.25">
      <c r="G451" s="80"/>
      <c r="H451" s="80"/>
      <c r="I451" s="80" t="s">
        <v>2496</v>
      </c>
      <c r="K451" s="37" t="str">
        <f t="shared" si="6"/>
        <v/>
      </c>
    </row>
    <row r="452" spans="7:11" x14ac:dyDescent="0.25">
      <c r="G452" s="80"/>
      <c r="H452" s="80"/>
      <c r="I452" s="80" t="s">
        <v>2496</v>
      </c>
      <c r="K452" s="37" t="str">
        <f t="shared" si="6"/>
        <v/>
      </c>
    </row>
    <row r="453" spans="7:11" x14ac:dyDescent="0.25">
      <c r="G453" s="80"/>
      <c r="H453" s="80"/>
      <c r="I453" s="80" t="s">
        <v>2496</v>
      </c>
      <c r="K453" s="37" t="str">
        <f t="shared" si="6"/>
        <v/>
      </c>
    </row>
    <row r="454" spans="7:11" x14ac:dyDescent="0.25">
      <c r="G454" s="80"/>
      <c r="H454" s="80"/>
      <c r="I454" s="80" t="s">
        <v>2496</v>
      </c>
      <c r="K454" s="37" t="str">
        <f t="shared" si="6"/>
        <v/>
      </c>
    </row>
    <row r="455" spans="7:11" x14ac:dyDescent="0.25">
      <c r="G455" s="80"/>
      <c r="H455" s="80"/>
      <c r="I455" s="80" t="s">
        <v>2496</v>
      </c>
      <c r="K455" s="37" t="str">
        <f t="shared" ref="K455:K518" si="7">IF(AND(OR(H455="Create Detection", H455="Invest in Tech"),I455="Yes"),G455,"")</f>
        <v/>
      </c>
    </row>
    <row r="456" spans="7:11" x14ac:dyDescent="0.25">
      <c r="G456" s="80"/>
      <c r="H456" s="80"/>
      <c r="I456" s="80" t="s">
        <v>2496</v>
      </c>
      <c r="K456" s="37" t="str">
        <f t="shared" si="7"/>
        <v/>
      </c>
    </row>
    <row r="457" spans="7:11" x14ac:dyDescent="0.25">
      <c r="G457" s="80"/>
      <c r="H457" s="80"/>
      <c r="I457" s="80" t="s">
        <v>2496</v>
      </c>
      <c r="K457" s="37" t="str">
        <f t="shared" si="7"/>
        <v/>
      </c>
    </row>
    <row r="458" spans="7:11" x14ac:dyDescent="0.25">
      <c r="G458" s="80"/>
      <c r="H458" s="80"/>
      <c r="I458" s="80" t="s">
        <v>2496</v>
      </c>
      <c r="K458" s="37" t="str">
        <f t="shared" si="7"/>
        <v/>
      </c>
    </row>
    <row r="459" spans="7:11" x14ac:dyDescent="0.25">
      <c r="G459" s="80"/>
      <c r="H459" s="80"/>
      <c r="I459" s="80" t="s">
        <v>2496</v>
      </c>
      <c r="K459" s="37" t="str">
        <f t="shared" si="7"/>
        <v/>
      </c>
    </row>
    <row r="460" spans="7:11" x14ac:dyDescent="0.25">
      <c r="G460" s="80"/>
      <c r="H460" s="80"/>
      <c r="I460" s="80" t="s">
        <v>2496</v>
      </c>
      <c r="K460" s="37" t="str">
        <f t="shared" si="7"/>
        <v/>
      </c>
    </row>
    <row r="461" spans="7:11" x14ac:dyDescent="0.25">
      <c r="G461" s="80"/>
      <c r="H461" s="80"/>
      <c r="I461" s="80" t="s">
        <v>2496</v>
      </c>
      <c r="K461" s="37" t="str">
        <f t="shared" si="7"/>
        <v/>
      </c>
    </row>
    <row r="462" spans="7:11" x14ac:dyDescent="0.25">
      <c r="G462" s="80"/>
      <c r="H462" s="80"/>
      <c r="I462" s="80" t="s">
        <v>2496</v>
      </c>
      <c r="K462" s="37" t="str">
        <f t="shared" si="7"/>
        <v/>
      </c>
    </row>
    <row r="463" spans="7:11" x14ac:dyDescent="0.25">
      <c r="G463" s="80"/>
      <c r="H463" s="80"/>
      <c r="I463" s="80" t="s">
        <v>2496</v>
      </c>
      <c r="K463" s="37" t="str">
        <f t="shared" si="7"/>
        <v/>
      </c>
    </row>
    <row r="464" spans="7:11" x14ac:dyDescent="0.25">
      <c r="G464" s="80"/>
      <c r="H464" s="80"/>
      <c r="I464" s="80" t="s">
        <v>2496</v>
      </c>
      <c r="K464" s="37" t="str">
        <f t="shared" si="7"/>
        <v/>
      </c>
    </row>
    <row r="465" spans="7:11" x14ac:dyDescent="0.25">
      <c r="G465" s="80"/>
      <c r="H465" s="80"/>
      <c r="I465" s="80" t="s">
        <v>2496</v>
      </c>
      <c r="K465" s="37" t="str">
        <f t="shared" si="7"/>
        <v/>
      </c>
    </row>
    <row r="466" spans="7:11" x14ac:dyDescent="0.25">
      <c r="G466" s="80"/>
      <c r="H466" s="80"/>
      <c r="I466" s="80" t="s">
        <v>2496</v>
      </c>
      <c r="K466" s="37" t="str">
        <f t="shared" si="7"/>
        <v/>
      </c>
    </row>
    <row r="467" spans="7:11" x14ac:dyDescent="0.25">
      <c r="G467" s="80"/>
      <c r="H467" s="80"/>
      <c r="I467" s="80" t="s">
        <v>2496</v>
      </c>
      <c r="K467" s="37" t="str">
        <f t="shared" si="7"/>
        <v/>
      </c>
    </row>
    <row r="468" spans="7:11" x14ac:dyDescent="0.25">
      <c r="G468" s="80"/>
      <c r="H468" s="80"/>
      <c r="I468" s="80" t="s">
        <v>2496</v>
      </c>
      <c r="K468" s="37" t="str">
        <f t="shared" si="7"/>
        <v/>
      </c>
    </row>
    <row r="469" spans="7:11" x14ac:dyDescent="0.25">
      <c r="G469" s="80"/>
      <c r="H469" s="80"/>
      <c r="I469" s="80" t="s">
        <v>2496</v>
      </c>
      <c r="K469" s="37" t="str">
        <f t="shared" si="7"/>
        <v/>
      </c>
    </row>
    <row r="470" spans="7:11" x14ac:dyDescent="0.25">
      <c r="G470" s="80"/>
      <c r="H470" s="80"/>
      <c r="I470" s="80" t="s">
        <v>2496</v>
      </c>
      <c r="K470" s="37" t="str">
        <f t="shared" si="7"/>
        <v/>
      </c>
    </row>
    <row r="471" spans="7:11" x14ac:dyDescent="0.25">
      <c r="G471" s="80"/>
      <c r="H471" s="80"/>
      <c r="I471" s="80" t="s">
        <v>2496</v>
      </c>
      <c r="K471" s="37" t="str">
        <f t="shared" si="7"/>
        <v/>
      </c>
    </row>
    <row r="472" spans="7:11" x14ac:dyDescent="0.25">
      <c r="G472" s="80"/>
      <c r="H472" s="80"/>
      <c r="I472" s="80" t="s">
        <v>2496</v>
      </c>
      <c r="K472" s="37" t="str">
        <f t="shared" si="7"/>
        <v/>
      </c>
    </row>
    <row r="473" spans="7:11" x14ac:dyDescent="0.25">
      <c r="G473" s="80"/>
      <c r="H473" s="80"/>
      <c r="I473" s="80" t="s">
        <v>2496</v>
      </c>
      <c r="K473" s="37" t="str">
        <f t="shared" si="7"/>
        <v/>
      </c>
    </row>
    <row r="474" spans="7:11" x14ac:dyDescent="0.25">
      <c r="G474" s="80"/>
      <c r="H474" s="80"/>
      <c r="I474" s="80" t="s">
        <v>2496</v>
      </c>
      <c r="K474" s="37" t="str">
        <f t="shared" si="7"/>
        <v/>
      </c>
    </row>
    <row r="475" spans="7:11" x14ac:dyDescent="0.25">
      <c r="G475" s="80"/>
      <c r="H475" s="80"/>
      <c r="I475" s="80" t="s">
        <v>2496</v>
      </c>
      <c r="K475" s="37" t="str">
        <f t="shared" si="7"/>
        <v/>
      </c>
    </row>
    <row r="476" spans="7:11" x14ac:dyDescent="0.25">
      <c r="G476" s="80"/>
      <c r="H476" s="80"/>
      <c r="I476" s="80" t="s">
        <v>2496</v>
      </c>
      <c r="K476" s="37" t="str">
        <f t="shared" si="7"/>
        <v/>
      </c>
    </row>
    <row r="477" spans="7:11" x14ac:dyDescent="0.25">
      <c r="G477" s="80"/>
      <c r="H477" s="80"/>
      <c r="I477" s="80" t="s">
        <v>2496</v>
      </c>
      <c r="K477" s="37" t="str">
        <f t="shared" si="7"/>
        <v/>
      </c>
    </row>
    <row r="478" spans="7:11" x14ac:dyDescent="0.25">
      <c r="G478" s="80"/>
      <c r="H478" s="80"/>
      <c r="I478" s="80" t="s">
        <v>2496</v>
      </c>
      <c r="K478" s="37" t="str">
        <f t="shared" si="7"/>
        <v/>
      </c>
    </row>
    <row r="479" spans="7:11" x14ac:dyDescent="0.25">
      <c r="G479" s="80"/>
      <c r="H479" s="80"/>
      <c r="I479" s="80" t="s">
        <v>2496</v>
      </c>
      <c r="K479" s="37" t="str">
        <f t="shared" si="7"/>
        <v/>
      </c>
    </row>
    <row r="480" spans="7:11" x14ac:dyDescent="0.25">
      <c r="G480" s="80"/>
      <c r="H480" s="80"/>
      <c r="I480" s="80" t="s">
        <v>2496</v>
      </c>
      <c r="K480" s="37" t="str">
        <f t="shared" si="7"/>
        <v/>
      </c>
    </row>
    <row r="481" spans="7:11" x14ac:dyDescent="0.25">
      <c r="G481" s="80"/>
      <c r="H481" s="80"/>
      <c r="I481" s="80" t="s">
        <v>2496</v>
      </c>
      <c r="K481" s="37" t="str">
        <f t="shared" si="7"/>
        <v/>
      </c>
    </row>
    <row r="482" spans="7:11" x14ac:dyDescent="0.25">
      <c r="G482" s="80"/>
      <c r="H482" s="80"/>
      <c r="I482" s="80" t="s">
        <v>2496</v>
      </c>
      <c r="K482" s="37" t="str">
        <f t="shared" si="7"/>
        <v/>
      </c>
    </row>
    <row r="483" spans="7:11" x14ac:dyDescent="0.25">
      <c r="G483" s="80"/>
      <c r="H483" s="80"/>
      <c r="I483" s="80" t="s">
        <v>2496</v>
      </c>
      <c r="K483" s="37" t="str">
        <f t="shared" si="7"/>
        <v/>
      </c>
    </row>
    <row r="484" spans="7:11" x14ac:dyDescent="0.25">
      <c r="G484" s="80"/>
      <c r="H484" s="80"/>
      <c r="I484" s="80" t="s">
        <v>2496</v>
      </c>
      <c r="K484" s="37" t="str">
        <f t="shared" si="7"/>
        <v/>
      </c>
    </row>
    <row r="485" spans="7:11" x14ac:dyDescent="0.25">
      <c r="G485" s="80"/>
      <c r="H485" s="80"/>
      <c r="I485" s="80" t="s">
        <v>2496</v>
      </c>
      <c r="K485" s="37" t="str">
        <f t="shared" si="7"/>
        <v/>
      </c>
    </row>
    <row r="486" spans="7:11" x14ac:dyDescent="0.25">
      <c r="G486" s="80"/>
      <c r="H486" s="80"/>
      <c r="I486" s="80" t="s">
        <v>2496</v>
      </c>
      <c r="K486" s="37" t="str">
        <f t="shared" si="7"/>
        <v/>
      </c>
    </row>
    <row r="487" spans="7:11" x14ac:dyDescent="0.25">
      <c r="G487" s="80"/>
      <c r="H487" s="80"/>
      <c r="I487" s="80" t="s">
        <v>2496</v>
      </c>
      <c r="K487" s="37" t="str">
        <f t="shared" si="7"/>
        <v/>
      </c>
    </row>
    <row r="488" spans="7:11" x14ac:dyDescent="0.25">
      <c r="G488" s="80"/>
      <c r="H488" s="80"/>
      <c r="I488" s="80" t="s">
        <v>2496</v>
      </c>
      <c r="K488" s="37" t="str">
        <f t="shared" si="7"/>
        <v/>
      </c>
    </row>
    <row r="489" spans="7:11" x14ac:dyDescent="0.25">
      <c r="G489" s="80"/>
      <c r="H489" s="80"/>
      <c r="I489" s="80" t="s">
        <v>2496</v>
      </c>
      <c r="K489" s="37" t="str">
        <f t="shared" si="7"/>
        <v/>
      </c>
    </row>
    <row r="490" spans="7:11" x14ac:dyDescent="0.25">
      <c r="G490" s="80"/>
      <c r="H490" s="80"/>
      <c r="I490" s="80" t="s">
        <v>2496</v>
      </c>
      <c r="K490" s="37" t="str">
        <f t="shared" si="7"/>
        <v/>
      </c>
    </row>
    <row r="491" spans="7:11" x14ac:dyDescent="0.25">
      <c r="G491" s="80"/>
      <c r="H491" s="80"/>
      <c r="I491" s="80" t="s">
        <v>2496</v>
      </c>
      <c r="K491" s="37" t="str">
        <f t="shared" si="7"/>
        <v/>
      </c>
    </row>
    <row r="492" spans="7:11" x14ac:dyDescent="0.25">
      <c r="G492" s="80"/>
      <c r="H492" s="80"/>
      <c r="I492" s="80" t="s">
        <v>2496</v>
      </c>
      <c r="K492" s="37" t="str">
        <f t="shared" si="7"/>
        <v/>
      </c>
    </row>
    <row r="493" spans="7:11" x14ac:dyDescent="0.25">
      <c r="G493" s="80"/>
      <c r="H493" s="80"/>
      <c r="I493" s="80" t="s">
        <v>2496</v>
      </c>
      <c r="K493" s="37" t="str">
        <f t="shared" si="7"/>
        <v/>
      </c>
    </row>
    <row r="494" spans="7:11" x14ac:dyDescent="0.25">
      <c r="G494" s="80"/>
      <c r="H494" s="80"/>
      <c r="I494" s="80" t="s">
        <v>2496</v>
      </c>
      <c r="K494" s="37" t="str">
        <f t="shared" si="7"/>
        <v/>
      </c>
    </row>
    <row r="495" spans="7:11" x14ac:dyDescent="0.25">
      <c r="G495" s="80"/>
      <c r="H495" s="80"/>
      <c r="I495" s="80" t="s">
        <v>2496</v>
      </c>
      <c r="K495" s="37" t="str">
        <f t="shared" si="7"/>
        <v/>
      </c>
    </row>
    <row r="496" spans="7:11" x14ac:dyDescent="0.25">
      <c r="G496" s="80"/>
      <c r="H496" s="80"/>
      <c r="I496" s="80" t="s">
        <v>2496</v>
      </c>
      <c r="K496" s="37" t="str">
        <f t="shared" si="7"/>
        <v/>
      </c>
    </row>
    <row r="497" spans="7:11" x14ac:dyDescent="0.25">
      <c r="G497" s="80"/>
      <c r="H497" s="80"/>
      <c r="I497" s="80" t="s">
        <v>2496</v>
      </c>
      <c r="K497" s="37" t="str">
        <f t="shared" si="7"/>
        <v/>
      </c>
    </row>
    <row r="498" spans="7:11" x14ac:dyDescent="0.25">
      <c r="G498" s="80"/>
      <c r="H498" s="80"/>
      <c r="I498" s="80" t="s">
        <v>2496</v>
      </c>
      <c r="K498" s="37" t="str">
        <f t="shared" si="7"/>
        <v/>
      </c>
    </row>
    <row r="499" spans="7:11" x14ac:dyDescent="0.25">
      <c r="G499" s="80"/>
      <c r="H499" s="80"/>
      <c r="I499" s="80" t="s">
        <v>2496</v>
      </c>
      <c r="K499" s="37" t="str">
        <f t="shared" si="7"/>
        <v/>
      </c>
    </row>
    <row r="500" spans="7:11" x14ac:dyDescent="0.25">
      <c r="G500" s="80"/>
      <c r="H500" s="80"/>
      <c r="I500" s="80" t="s">
        <v>2496</v>
      </c>
      <c r="K500" s="37" t="str">
        <f t="shared" si="7"/>
        <v/>
      </c>
    </row>
    <row r="501" spans="7:11" x14ac:dyDescent="0.25">
      <c r="G501" s="80"/>
      <c r="H501" s="80"/>
      <c r="I501" s="80" t="s">
        <v>2496</v>
      </c>
      <c r="K501" s="37" t="str">
        <f t="shared" si="7"/>
        <v/>
      </c>
    </row>
    <row r="502" spans="7:11" x14ac:dyDescent="0.25">
      <c r="G502" s="80"/>
      <c r="H502" s="80"/>
      <c r="I502" s="80" t="s">
        <v>2496</v>
      </c>
      <c r="K502" s="37" t="str">
        <f t="shared" si="7"/>
        <v/>
      </c>
    </row>
    <row r="503" spans="7:11" x14ac:dyDescent="0.25">
      <c r="G503" s="80"/>
      <c r="H503" s="80"/>
      <c r="I503" s="80" t="s">
        <v>2496</v>
      </c>
      <c r="K503" s="37" t="str">
        <f t="shared" si="7"/>
        <v/>
      </c>
    </row>
    <row r="504" spans="7:11" x14ac:dyDescent="0.25">
      <c r="G504" s="80"/>
      <c r="H504" s="80"/>
      <c r="I504" s="80" t="s">
        <v>2496</v>
      </c>
      <c r="K504" s="37" t="str">
        <f t="shared" si="7"/>
        <v/>
      </c>
    </row>
    <row r="505" spans="7:11" x14ac:dyDescent="0.25">
      <c r="G505" s="80"/>
      <c r="H505" s="80"/>
      <c r="I505" s="80" t="s">
        <v>2496</v>
      </c>
      <c r="K505" s="37" t="str">
        <f t="shared" si="7"/>
        <v/>
      </c>
    </row>
    <row r="506" spans="7:11" x14ac:dyDescent="0.25">
      <c r="G506" s="80"/>
      <c r="H506" s="80"/>
      <c r="I506" s="80" t="s">
        <v>2496</v>
      </c>
      <c r="K506" s="37" t="str">
        <f t="shared" si="7"/>
        <v/>
      </c>
    </row>
    <row r="507" spans="7:11" x14ac:dyDescent="0.25">
      <c r="G507" s="80"/>
      <c r="H507" s="80"/>
      <c r="I507" s="80" t="s">
        <v>2496</v>
      </c>
      <c r="K507" s="37" t="str">
        <f t="shared" si="7"/>
        <v/>
      </c>
    </row>
    <row r="508" spans="7:11" x14ac:dyDescent="0.25">
      <c r="G508" s="80"/>
      <c r="H508" s="80"/>
      <c r="I508" s="80" t="s">
        <v>2496</v>
      </c>
      <c r="K508" s="37" t="str">
        <f t="shared" si="7"/>
        <v/>
      </c>
    </row>
    <row r="509" spans="7:11" x14ac:dyDescent="0.25">
      <c r="G509" s="80"/>
      <c r="H509" s="80"/>
      <c r="I509" s="80" t="s">
        <v>2496</v>
      </c>
      <c r="K509" s="37" t="str">
        <f t="shared" si="7"/>
        <v/>
      </c>
    </row>
    <row r="510" spans="7:11" x14ac:dyDescent="0.25">
      <c r="G510" s="80"/>
      <c r="H510" s="80"/>
      <c r="I510" s="80" t="s">
        <v>2496</v>
      </c>
      <c r="K510" s="37" t="str">
        <f t="shared" si="7"/>
        <v/>
      </c>
    </row>
    <row r="511" spans="7:11" x14ac:dyDescent="0.25">
      <c r="G511" s="80"/>
      <c r="H511" s="80"/>
      <c r="I511" s="80" t="s">
        <v>2496</v>
      </c>
      <c r="K511" s="37" t="str">
        <f t="shared" si="7"/>
        <v/>
      </c>
    </row>
    <row r="512" spans="7:11" x14ac:dyDescent="0.25">
      <c r="G512" s="80"/>
      <c r="H512" s="80"/>
      <c r="I512" s="80" t="s">
        <v>2496</v>
      </c>
      <c r="K512" s="37" t="str">
        <f t="shared" si="7"/>
        <v/>
      </c>
    </row>
    <row r="513" spans="7:11" x14ac:dyDescent="0.25">
      <c r="G513" s="80"/>
      <c r="H513" s="80"/>
      <c r="I513" s="80" t="s">
        <v>2496</v>
      </c>
      <c r="K513" s="37" t="str">
        <f t="shared" si="7"/>
        <v/>
      </c>
    </row>
    <row r="514" spans="7:11" x14ac:dyDescent="0.25">
      <c r="G514" s="80"/>
      <c r="H514" s="80"/>
      <c r="I514" s="80" t="s">
        <v>2496</v>
      </c>
      <c r="K514" s="37" t="str">
        <f t="shared" si="7"/>
        <v/>
      </c>
    </row>
    <row r="515" spans="7:11" x14ac:dyDescent="0.25">
      <c r="G515" s="80"/>
      <c r="H515" s="80"/>
      <c r="I515" s="80" t="s">
        <v>2496</v>
      </c>
      <c r="K515" s="37" t="str">
        <f t="shared" si="7"/>
        <v/>
      </c>
    </row>
    <row r="516" spans="7:11" x14ac:dyDescent="0.25">
      <c r="G516" s="80"/>
      <c r="H516" s="80"/>
      <c r="I516" s="80" t="s">
        <v>2496</v>
      </c>
      <c r="K516" s="37" t="str">
        <f t="shared" si="7"/>
        <v/>
      </c>
    </row>
    <row r="517" spans="7:11" x14ac:dyDescent="0.25">
      <c r="G517" s="80"/>
      <c r="H517" s="80"/>
      <c r="I517" s="80" t="s">
        <v>2496</v>
      </c>
      <c r="K517" s="37" t="str">
        <f t="shared" si="7"/>
        <v/>
      </c>
    </row>
    <row r="518" spans="7:11" x14ac:dyDescent="0.25">
      <c r="G518" s="80"/>
      <c r="H518" s="80"/>
      <c r="I518" s="80" t="s">
        <v>2496</v>
      </c>
      <c r="K518" s="37" t="str">
        <f t="shared" si="7"/>
        <v/>
      </c>
    </row>
    <row r="519" spans="7:11" x14ac:dyDescent="0.25">
      <c r="G519" s="80"/>
      <c r="H519" s="80"/>
      <c r="I519" s="80" t="s">
        <v>2496</v>
      </c>
      <c r="K519" s="37" t="str">
        <f t="shared" ref="K519:K582" si="8">IF(AND(OR(H519="Create Detection", H519="Invest in Tech"),I519="Yes"),G519,"")</f>
        <v/>
      </c>
    </row>
    <row r="520" spans="7:11" x14ac:dyDescent="0.25">
      <c r="G520" s="80"/>
      <c r="H520" s="80"/>
      <c r="I520" s="80" t="s">
        <v>2496</v>
      </c>
      <c r="K520" s="37" t="str">
        <f t="shared" si="8"/>
        <v/>
      </c>
    </row>
    <row r="521" spans="7:11" x14ac:dyDescent="0.25">
      <c r="G521" s="80"/>
      <c r="H521" s="80"/>
      <c r="I521" s="80" t="s">
        <v>2496</v>
      </c>
      <c r="K521" s="37" t="str">
        <f t="shared" si="8"/>
        <v/>
      </c>
    </row>
    <row r="522" spans="7:11" x14ac:dyDescent="0.25">
      <c r="G522" s="80"/>
      <c r="H522" s="80"/>
      <c r="I522" s="80" t="s">
        <v>2496</v>
      </c>
      <c r="K522" s="37" t="str">
        <f t="shared" si="8"/>
        <v/>
      </c>
    </row>
    <row r="523" spans="7:11" x14ac:dyDescent="0.25">
      <c r="G523" s="80"/>
      <c r="H523" s="80"/>
      <c r="I523" s="80" t="s">
        <v>2496</v>
      </c>
      <c r="K523" s="37" t="str">
        <f t="shared" si="8"/>
        <v/>
      </c>
    </row>
    <row r="524" spans="7:11" x14ac:dyDescent="0.25">
      <c r="G524" s="80"/>
      <c r="H524" s="80"/>
      <c r="I524" s="80" t="s">
        <v>2496</v>
      </c>
      <c r="K524" s="37" t="str">
        <f t="shared" si="8"/>
        <v/>
      </c>
    </row>
    <row r="525" spans="7:11" x14ac:dyDescent="0.25">
      <c r="G525" s="80"/>
      <c r="H525" s="80"/>
      <c r="I525" s="80" t="s">
        <v>2496</v>
      </c>
      <c r="K525" s="37" t="str">
        <f t="shared" si="8"/>
        <v/>
      </c>
    </row>
    <row r="526" spans="7:11" x14ac:dyDescent="0.25">
      <c r="G526" s="80"/>
      <c r="H526" s="80"/>
      <c r="I526" s="80" t="s">
        <v>2496</v>
      </c>
      <c r="K526" s="37" t="str">
        <f t="shared" si="8"/>
        <v/>
      </c>
    </row>
    <row r="527" spans="7:11" x14ac:dyDescent="0.25">
      <c r="G527" s="80"/>
      <c r="H527" s="80"/>
      <c r="I527" s="80" t="s">
        <v>2496</v>
      </c>
      <c r="K527" s="37" t="str">
        <f t="shared" si="8"/>
        <v/>
      </c>
    </row>
    <row r="528" spans="7:11" x14ac:dyDescent="0.25">
      <c r="G528" s="80"/>
      <c r="H528" s="80"/>
      <c r="I528" s="80" t="s">
        <v>2496</v>
      </c>
      <c r="K528" s="37" t="str">
        <f t="shared" si="8"/>
        <v/>
      </c>
    </row>
    <row r="529" spans="7:11" x14ac:dyDescent="0.25">
      <c r="G529" s="80"/>
      <c r="H529" s="80"/>
      <c r="I529" s="80" t="s">
        <v>2496</v>
      </c>
      <c r="K529" s="37" t="str">
        <f t="shared" si="8"/>
        <v/>
      </c>
    </row>
    <row r="530" spans="7:11" x14ac:dyDescent="0.25">
      <c r="G530" s="80"/>
      <c r="H530" s="80"/>
      <c r="I530" s="80" t="s">
        <v>2496</v>
      </c>
      <c r="K530" s="37" t="str">
        <f t="shared" si="8"/>
        <v/>
      </c>
    </row>
    <row r="531" spans="7:11" x14ac:dyDescent="0.25">
      <c r="G531" s="80"/>
      <c r="H531" s="80"/>
      <c r="I531" s="80" t="s">
        <v>2496</v>
      </c>
      <c r="K531" s="37" t="str">
        <f t="shared" si="8"/>
        <v/>
      </c>
    </row>
    <row r="532" spans="7:11" x14ac:dyDescent="0.25">
      <c r="G532" s="80"/>
      <c r="H532" s="80"/>
      <c r="I532" s="80" t="s">
        <v>2496</v>
      </c>
      <c r="K532" s="37" t="str">
        <f t="shared" si="8"/>
        <v/>
      </c>
    </row>
    <row r="533" spans="7:11" x14ac:dyDescent="0.25">
      <c r="G533" s="80"/>
      <c r="H533" s="80"/>
      <c r="I533" s="80" t="s">
        <v>2496</v>
      </c>
      <c r="K533" s="37" t="str">
        <f t="shared" si="8"/>
        <v/>
      </c>
    </row>
    <row r="534" spans="7:11" x14ac:dyDescent="0.25">
      <c r="G534" s="80"/>
      <c r="H534" s="80"/>
      <c r="I534" s="80" t="s">
        <v>2496</v>
      </c>
      <c r="K534" s="37" t="str">
        <f t="shared" si="8"/>
        <v/>
      </c>
    </row>
    <row r="535" spans="7:11" x14ac:dyDescent="0.25">
      <c r="G535" s="80"/>
      <c r="H535" s="80"/>
      <c r="I535" s="80" t="s">
        <v>2496</v>
      </c>
      <c r="K535" s="37" t="str">
        <f t="shared" si="8"/>
        <v/>
      </c>
    </row>
    <row r="536" spans="7:11" x14ac:dyDescent="0.25">
      <c r="G536" s="80"/>
      <c r="H536" s="80"/>
      <c r="I536" s="80" t="s">
        <v>2496</v>
      </c>
      <c r="K536" s="37" t="str">
        <f t="shared" si="8"/>
        <v/>
      </c>
    </row>
    <row r="537" spans="7:11" x14ac:dyDescent="0.25">
      <c r="G537" s="80"/>
      <c r="H537" s="80"/>
      <c r="I537" s="80" t="s">
        <v>2496</v>
      </c>
      <c r="K537" s="37" t="str">
        <f t="shared" si="8"/>
        <v/>
      </c>
    </row>
    <row r="538" spans="7:11" x14ac:dyDescent="0.25">
      <c r="G538" s="80"/>
      <c r="H538" s="80"/>
      <c r="I538" s="80" t="s">
        <v>2496</v>
      </c>
      <c r="K538" s="37" t="str">
        <f t="shared" si="8"/>
        <v/>
      </c>
    </row>
    <row r="539" spans="7:11" x14ac:dyDescent="0.25">
      <c r="G539" s="80"/>
      <c r="H539" s="80"/>
      <c r="I539" s="80" t="s">
        <v>2496</v>
      </c>
      <c r="K539" s="37" t="str">
        <f t="shared" si="8"/>
        <v/>
      </c>
    </row>
    <row r="540" spans="7:11" x14ac:dyDescent="0.25">
      <c r="G540" s="80"/>
      <c r="H540" s="80"/>
      <c r="I540" s="80" t="s">
        <v>2496</v>
      </c>
      <c r="K540" s="37" t="str">
        <f t="shared" si="8"/>
        <v/>
      </c>
    </row>
    <row r="541" spans="7:11" x14ac:dyDescent="0.25">
      <c r="G541" s="80"/>
      <c r="H541" s="80"/>
      <c r="I541" s="80" t="s">
        <v>2496</v>
      </c>
      <c r="K541" s="37" t="str">
        <f t="shared" si="8"/>
        <v/>
      </c>
    </row>
    <row r="542" spans="7:11" x14ac:dyDescent="0.25">
      <c r="G542" s="80"/>
      <c r="H542" s="80"/>
      <c r="I542" s="80" t="s">
        <v>2496</v>
      </c>
      <c r="K542" s="37" t="str">
        <f t="shared" si="8"/>
        <v/>
      </c>
    </row>
    <row r="543" spans="7:11" x14ac:dyDescent="0.25">
      <c r="G543" s="80"/>
      <c r="H543" s="80"/>
      <c r="I543" s="80" t="s">
        <v>2496</v>
      </c>
      <c r="K543" s="37" t="str">
        <f t="shared" si="8"/>
        <v/>
      </c>
    </row>
    <row r="544" spans="7:11" x14ac:dyDescent="0.25">
      <c r="G544" s="80"/>
      <c r="H544" s="80"/>
      <c r="I544" s="80" t="s">
        <v>2496</v>
      </c>
      <c r="K544" s="37" t="str">
        <f t="shared" si="8"/>
        <v/>
      </c>
    </row>
    <row r="545" spans="7:11" x14ac:dyDescent="0.25">
      <c r="G545" s="80"/>
      <c r="H545" s="80"/>
      <c r="I545" s="80" t="s">
        <v>2496</v>
      </c>
      <c r="K545" s="37" t="str">
        <f t="shared" si="8"/>
        <v/>
      </c>
    </row>
    <row r="546" spans="7:11" x14ac:dyDescent="0.25">
      <c r="G546" s="80"/>
      <c r="H546" s="80"/>
      <c r="I546" s="80" t="s">
        <v>2496</v>
      </c>
      <c r="K546" s="37" t="str">
        <f t="shared" si="8"/>
        <v/>
      </c>
    </row>
    <row r="547" spans="7:11" x14ac:dyDescent="0.25">
      <c r="G547" s="80"/>
      <c r="H547" s="80"/>
      <c r="I547" s="80" t="s">
        <v>2496</v>
      </c>
      <c r="K547" s="37" t="str">
        <f t="shared" si="8"/>
        <v/>
      </c>
    </row>
    <row r="548" spans="7:11" x14ac:dyDescent="0.25">
      <c r="G548" s="80"/>
      <c r="H548" s="80"/>
      <c r="I548" s="80" t="s">
        <v>2496</v>
      </c>
      <c r="K548" s="37" t="str">
        <f t="shared" si="8"/>
        <v/>
      </c>
    </row>
    <row r="549" spans="7:11" x14ac:dyDescent="0.25">
      <c r="G549" s="80"/>
      <c r="H549" s="80"/>
      <c r="I549" s="80" t="s">
        <v>2496</v>
      </c>
      <c r="K549" s="37" t="str">
        <f t="shared" si="8"/>
        <v/>
      </c>
    </row>
    <row r="550" spans="7:11" x14ac:dyDescent="0.25">
      <c r="G550" s="80"/>
      <c r="H550" s="80"/>
      <c r="I550" s="80" t="s">
        <v>2496</v>
      </c>
      <c r="K550" s="37" t="str">
        <f t="shared" si="8"/>
        <v/>
      </c>
    </row>
    <row r="551" spans="7:11" x14ac:dyDescent="0.25">
      <c r="G551" s="80"/>
      <c r="H551" s="80"/>
      <c r="I551" s="80" t="s">
        <v>2496</v>
      </c>
      <c r="K551" s="37" t="str">
        <f t="shared" si="8"/>
        <v/>
      </c>
    </row>
    <row r="552" spans="7:11" x14ac:dyDescent="0.25">
      <c r="G552" s="80"/>
      <c r="H552" s="80"/>
      <c r="I552" s="80" t="s">
        <v>2496</v>
      </c>
      <c r="K552" s="37" t="str">
        <f t="shared" si="8"/>
        <v/>
      </c>
    </row>
    <row r="553" spans="7:11" x14ac:dyDescent="0.25">
      <c r="G553" s="80"/>
      <c r="H553" s="80"/>
      <c r="I553" s="80" t="s">
        <v>2496</v>
      </c>
      <c r="K553" s="37" t="str">
        <f t="shared" si="8"/>
        <v/>
      </c>
    </row>
    <row r="554" spans="7:11" x14ac:dyDescent="0.25">
      <c r="G554" s="80"/>
      <c r="H554" s="80"/>
      <c r="I554" s="80" t="s">
        <v>2496</v>
      </c>
      <c r="K554" s="37" t="str">
        <f t="shared" si="8"/>
        <v/>
      </c>
    </row>
    <row r="555" spans="7:11" x14ac:dyDescent="0.25">
      <c r="G555" s="80"/>
      <c r="H555" s="80"/>
      <c r="I555" s="80" t="s">
        <v>2496</v>
      </c>
      <c r="K555" s="37" t="str">
        <f t="shared" si="8"/>
        <v/>
      </c>
    </row>
    <row r="556" spans="7:11" x14ac:dyDescent="0.25">
      <c r="G556" s="80"/>
      <c r="H556" s="80"/>
      <c r="I556" s="80" t="s">
        <v>2496</v>
      </c>
      <c r="K556" s="37" t="str">
        <f t="shared" si="8"/>
        <v/>
      </c>
    </row>
    <row r="557" spans="7:11" x14ac:dyDescent="0.25">
      <c r="G557" s="80"/>
      <c r="H557" s="80"/>
      <c r="I557" s="80" t="s">
        <v>2496</v>
      </c>
      <c r="K557" s="37" t="str">
        <f t="shared" si="8"/>
        <v/>
      </c>
    </row>
    <row r="558" spans="7:11" x14ac:dyDescent="0.25">
      <c r="G558" s="80"/>
      <c r="H558" s="80"/>
      <c r="I558" s="80" t="s">
        <v>2496</v>
      </c>
      <c r="K558" s="37" t="str">
        <f t="shared" si="8"/>
        <v/>
      </c>
    </row>
    <row r="559" spans="7:11" x14ac:dyDescent="0.25">
      <c r="G559" s="80"/>
      <c r="H559" s="80"/>
      <c r="I559" s="80" t="s">
        <v>2496</v>
      </c>
      <c r="K559" s="37" t="str">
        <f t="shared" si="8"/>
        <v/>
      </c>
    </row>
    <row r="560" spans="7:11" x14ac:dyDescent="0.25">
      <c r="G560" s="80"/>
      <c r="H560" s="80"/>
      <c r="I560" s="80" t="s">
        <v>2496</v>
      </c>
      <c r="K560" s="37" t="str">
        <f t="shared" si="8"/>
        <v/>
      </c>
    </row>
    <row r="561" spans="7:11" x14ac:dyDescent="0.25">
      <c r="G561" s="80"/>
      <c r="H561" s="80"/>
      <c r="I561" s="80" t="s">
        <v>2496</v>
      </c>
      <c r="K561" s="37" t="str">
        <f t="shared" si="8"/>
        <v/>
      </c>
    </row>
    <row r="562" spans="7:11" x14ac:dyDescent="0.25">
      <c r="G562" s="80"/>
      <c r="H562" s="80"/>
      <c r="I562" s="80" t="s">
        <v>2496</v>
      </c>
      <c r="K562" s="37" t="str">
        <f t="shared" si="8"/>
        <v/>
      </c>
    </row>
    <row r="563" spans="7:11" x14ac:dyDescent="0.25">
      <c r="G563" s="80"/>
      <c r="H563" s="80"/>
      <c r="I563" s="80" t="s">
        <v>2496</v>
      </c>
      <c r="K563" s="37" t="str">
        <f t="shared" si="8"/>
        <v/>
      </c>
    </row>
    <row r="564" spans="7:11" x14ac:dyDescent="0.25">
      <c r="G564" s="80"/>
      <c r="H564" s="80"/>
      <c r="I564" s="80" t="s">
        <v>2496</v>
      </c>
      <c r="K564" s="37" t="str">
        <f t="shared" si="8"/>
        <v/>
      </c>
    </row>
    <row r="565" spans="7:11" x14ac:dyDescent="0.25">
      <c r="G565" s="80"/>
      <c r="H565" s="80"/>
      <c r="I565" s="80" t="s">
        <v>2496</v>
      </c>
      <c r="K565" s="37" t="str">
        <f t="shared" si="8"/>
        <v/>
      </c>
    </row>
    <row r="566" spans="7:11" x14ac:dyDescent="0.25">
      <c r="G566" s="80"/>
      <c r="H566" s="80"/>
      <c r="I566" s="80" t="s">
        <v>2496</v>
      </c>
      <c r="K566" s="37" t="str">
        <f t="shared" si="8"/>
        <v/>
      </c>
    </row>
    <row r="567" spans="7:11" x14ac:dyDescent="0.25">
      <c r="G567" s="80"/>
      <c r="H567" s="80"/>
      <c r="I567" s="80" t="s">
        <v>2496</v>
      </c>
      <c r="K567" s="37" t="str">
        <f t="shared" si="8"/>
        <v/>
      </c>
    </row>
    <row r="568" spans="7:11" x14ac:dyDescent="0.25">
      <c r="G568" s="80"/>
      <c r="H568" s="80"/>
      <c r="I568" s="80" t="s">
        <v>2496</v>
      </c>
      <c r="K568" s="37" t="str">
        <f t="shared" si="8"/>
        <v/>
      </c>
    </row>
    <row r="569" spans="7:11" x14ac:dyDescent="0.25">
      <c r="G569" s="80"/>
      <c r="H569" s="80"/>
      <c r="I569" s="80" t="s">
        <v>2496</v>
      </c>
      <c r="K569" s="37" t="str">
        <f t="shared" si="8"/>
        <v/>
      </c>
    </row>
    <row r="570" spans="7:11" x14ac:dyDescent="0.25">
      <c r="G570" s="80"/>
      <c r="H570" s="80"/>
      <c r="I570" s="80" t="s">
        <v>2496</v>
      </c>
      <c r="K570" s="37" t="str">
        <f t="shared" si="8"/>
        <v/>
      </c>
    </row>
    <row r="571" spans="7:11" x14ac:dyDescent="0.25">
      <c r="G571" s="80"/>
      <c r="H571" s="80"/>
      <c r="I571" s="80" t="s">
        <v>2496</v>
      </c>
      <c r="K571" s="37" t="str">
        <f t="shared" si="8"/>
        <v/>
      </c>
    </row>
    <row r="572" spans="7:11" x14ac:dyDescent="0.25">
      <c r="G572" s="80"/>
      <c r="H572" s="80"/>
      <c r="I572" s="80" t="s">
        <v>2496</v>
      </c>
      <c r="K572" s="37" t="str">
        <f t="shared" si="8"/>
        <v/>
      </c>
    </row>
    <row r="573" spans="7:11" x14ac:dyDescent="0.25">
      <c r="G573" s="80"/>
      <c r="H573" s="80"/>
      <c r="I573" s="80" t="s">
        <v>2496</v>
      </c>
      <c r="K573" s="37" t="str">
        <f t="shared" si="8"/>
        <v/>
      </c>
    </row>
    <row r="574" spans="7:11" x14ac:dyDescent="0.25">
      <c r="G574" s="80"/>
      <c r="H574" s="80"/>
      <c r="I574" s="80" t="s">
        <v>2496</v>
      </c>
      <c r="K574" s="37" t="str">
        <f t="shared" si="8"/>
        <v/>
      </c>
    </row>
    <row r="575" spans="7:11" x14ac:dyDescent="0.25">
      <c r="G575" s="80"/>
      <c r="H575" s="80"/>
      <c r="I575" s="80" t="s">
        <v>2496</v>
      </c>
      <c r="K575" s="37" t="str">
        <f t="shared" si="8"/>
        <v/>
      </c>
    </row>
    <row r="576" spans="7:11" x14ac:dyDescent="0.25">
      <c r="G576" s="80"/>
      <c r="H576" s="80"/>
      <c r="I576" s="80" t="s">
        <v>2496</v>
      </c>
      <c r="K576" s="37" t="str">
        <f t="shared" si="8"/>
        <v/>
      </c>
    </row>
    <row r="577" spans="7:11" x14ac:dyDescent="0.25">
      <c r="G577" s="80"/>
      <c r="H577" s="80"/>
      <c r="I577" s="80" t="s">
        <v>2496</v>
      </c>
      <c r="K577" s="37" t="str">
        <f t="shared" si="8"/>
        <v/>
      </c>
    </row>
    <row r="578" spans="7:11" x14ac:dyDescent="0.25">
      <c r="G578" s="80"/>
      <c r="H578" s="80"/>
      <c r="I578" s="80" t="s">
        <v>2496</v>
      </c>
      <c r="K578" s="37" t="str">
        <f t="shared" si="8"/>
        <v/>
      </c>
    </row>
    <row r="579" spans="7:11" x14ac:dyDescent="0.25">
      <c r="G579" s="80"/>
      <c r="H579" s="80"/>
      <c r="I579" s="80" t="s">
        <v>2496</v>
      </c>
      <c r="K579" s="37" t="str">
        <f t="shared" si="8"/>
        <v/>
      </c>
    </row>
    <row r="580" spans="7:11" x14ac:dyDescent="0.25">
      <c r="G580" s="80"/>
      <c r="H580" s="80"/>
      <c r="I580" s="80" t="s">
        <v>2496</v>
      </c>
      <c r="K580" s="37" t="str">
        <f t="shared" si="8"/>
        <v/>
      </c>
    </row>
    <row r="581" spans="7:11" x14ac:dyDescent="0.25">
      <c r="G581" s="80"/>
      <c r="H581" s="80"/>
      <c r="I581" s="80" t="s">
        <v>2496</v>
      </c>
      <c r="K581" s="37" t="str">
        <f t="shared" si="8"/>
        <v/>
      </c>
    </row>
    <row r="582" spans="7:11" x14ac:dyDescent="0.25">
      <c r="G582" s="80"/>
      <c r="H582" s="80"/>
      <c r="I582" s="80" t="s">
        <v>2496</v>
      </c>
      <c r="K582" s="37" t="str">
        <f t="shared" si="8"/>
        <v/>
      </c>
    </row>
    <row r="583" spans="7:11" x14ac:dyDescent="0.25">
      <c r="G583" s="80"/>
      <c r="H583" s="80"/>
      <c r="I583" s="80" t="s">
        <v>2496</v>
      </c>
      <c r="K583" s="37" t="str">
        <f t="shared" ref="K583:K646" si="9">IF(AND(OR(H583="Create Detection", H583="Invest in Tech"),I583="Yes"),G583,"")</f>
        <v/>
      </c>
    </row>
    <row r="584" spans="7:11" x14ac:dyDescent="0.25">
      <c r="G584" s="80"/>
      <c r="H584" s="80"/>
      <c r="I584" s="80" t="s">
        <v>2496</v>
      </c>
      <c r="K584" s="37" t="str">
        <f t="shared" si="9"/>
        <v/>
      </c>
    </row>
    <row r="585" spans="7:11" x14ac:dyDescent="0.25">
      <c r="G585" s="80"/>
      <c r="H585" s="80"/>
      <c r="I585" s="80" t="s">
        <v>2496</v>
      </c>
      <c r="K585" s="37" t="str">
        <f t="shared" si="9"/>
        <v/>
      </c>
    </row>
    <row r="586" spans="7:11" x14ac:dyDescent="0.25">
      <c r="G586" s="80"/>
      <c r="H586" s="80"/>
      <c r="I586" s="80" t="s">
        <v>2496</v>
      </c>
      <c r="K586" s="37" t="str">
        <f t="shared" si="9"/>
        <v/>
      </c>
    </row>
    <row r="587" spans="7:11" x14ac:dyDescent="0.25">
      <c r="G587" s="80"/>
      <c r="H587" s="80"/>
      <c r="I587" s="80" t="s">
        <v>2496</v>
      </c>
      <c r="K587" s="37" t="str">
        <f t="shared" si="9"/>
        <v/>
      </c>
    </row>
    <row r="588" spans="7:11" x14ac:dyDescent="0.25">
      <c r="G588" s="80"/>
      <c r="H588" s="80"/>
      <c r="I588" s="80" t="s">
        <v>2496</v>
      </c>
      <c r="K588" s="37" t="str">
        <f t="shared" si="9"/>
        <v/>
      </c>
    </row>
    <row r="589" spans="7:11" x14ac:dyDescent="0.25">
      <c r="G589" s="80"/>
      <c r="H589" s="80"/>
      <c r="I589" s="80" t="s">
        <v>2496</v>
      </c>
      <c r="K589" s="37" t="str">
        <f t="shared" si="9"/>
        <v/>
      </c>
    </row>
    <row r="590" spans="7:11" x14ac:dyDescent="0.25">
      <c r="G590" s="80"/>
      <c r="H590" s="80"/>
      <c r="I590" s="80" t="s">
        <v>2496</v>
      </c>
      <c r="K590" s="37" t="str">
        <f t="shared" si="9"/>
        <v/>
      </c>
    </row>
    <row r="591" spans="7:11" x14ac:dyDescent="0.25">
      <c r="G591" s="80"/>
      <c r="H591" s="80"/>
      <c r="I591" s="80" t="s">
        <v>2496</v>
      </c>
      <c r="K591" s="37" t="str">
        <f t="shared" si="9"/>
        <v/>
      </c>
    </row>
    <row r="592" spans="7:11" x14ac:dyDescent="0.25">
      <c r="G592" s="80"/>
      <c r="H592" s="80"/>
      <c r="I592" s="80" t="s">
        <v>2496</v>
      </c>
      <c r="K592" s="37" t="str">
        <f t="shared" si="9"/>
        <v/>
      </c>
    </row>
    <row r="593" spans="7:11" x14ac:dyDescent="0.25">
      <c r="G593" s="80"/>
      <c r="H593" s="80"/>
      <c r="I593" s="80" t="s">
        <v>2496</v>
      </c>
      <c r="K593" s="37" t="str">
        <f t="shared" si="9"/>
        <v/>
      </c>
    </row>
    <row r="594" spans="7:11" x14ac:dyDescent="0.25">
      <c r="G594" s="80"/>
      <c r="H594" s="80"/>
      <c r="I594" s="80" t="s">
        <v>2496</v>
      </c>
      <c r="K594" s="37" t="str">
        <f t="shared" si="9"/>
        <v/>
      </c>
    </row>
    <row r="595" spans="7:11" x14ac:dyDescent="0.25">
      <c r="G595" s="80"/>
      <c r="H595" s="80"/>
      <c r="I595" s="80" t="s">
        <v>2496</v>
      </c>
      <c r="K595" s="37" t="str">
        <f t="shared" si="9"/>
        <v/>
      </c>
    </row>
    <row r="596" spans="7:11" x14ac:dyDescent="0.25">
      <c r="G596" s="80"/>
      <c r="H596" s="80"/>
      <c r="I596" s="80" t="s">
        <v>2496</v>
      </c>
      <c r="K596" s="37" t="str">
        <f t="shared" si="9"/>
        <v/>
      </c>
    </row>
    <row r="597" spans="7:11" x14ac:dyDescent="0.25">
      <c r="G597" s="80"/>
      <c r="H597" s="80"/>
      <c r="I597" s="80" t="s">
        <v>2496</v>
      </c>
      <c r="K597" s="37" t="str">
        <f t="shared" si="9"/>
        <v/>
      </c>
    </row>
    <row r="598" spans="7:11" x14ac:dyDescent="0.25">
      <c r="G598" s="80"/>
      <c r="H598" s="80"/>
      <c r="I598" s="80" t="s">
        <v>2496</v>
      </c>
      <c r="K598" s="37" t="str">
        <f t="shared" si="9"/>
        <v/>
      </c>
    </row>
    <row r="599" spans="7:11" x14ac:dyDescent="0.25">
      <c r="G599" s="80"/>
      <c r="H599" s="80"/>
      <c r="I599" s="80" t="s">
        <v>2496</v>
      </c>
      <c r="K599" s="37" t="str">
        <f t="shared" si="9"/>
        <v/>
      </c>
    </row>
    <row r="600" spans="7:11" x14ac:dyDescent="0.25">
      <c r="G600" s="80"/>
      <c r="H600" s="80"/>
      <c r="I600" s="80" t="s">
        <v>2496</v>
      </c>
      <c r="K600" s="37" t="str">
        <f t="shared" si="9"/>
        <v/>
      </c>
    </row>
    <row r="601" spans="7:11" x14ac:dyDescent="0.25">
      <c r="G601" s="80"/>
      <c r="H601" s="80"/>
      <c r="I601" s="80" t="s">
        <v>2496</v>
      </c>
      <c r="K601" s="37" t="str">
        <f t="shared" si="9"/>
        <v/>
      </c>
    </row>
    <row r="602" spans="7:11" x14ac:dyDescent="0.25">
      <c r="G602" s="80"/>
      <c r="H602" s="80"/>
      <c r="I602" s="80" t="s">
        <v>2496</v>
      </c>
      <c r="K602" s="37" t="str">
        <f t="shared" si="9"/>
        <v/>
      </c>
    </row>
    <row r="603" spans="7:11" x14ac:dyDescent="0.25">
      <c r="G603" s="80"/>
      <c r="H603" s="80"/>
      <c r="I603" s="80" t="s">
        <v>2496</v>
      </c>
      <c r="K603" s="37" t="str">
        <f t="shared" si="9"/>
        <v/>
      </c>
    </row>
    <row r="604" spans="7:11" x14ac:dyDescent="0.25">
      <c r="G604" s="80"/>
      <c r="H604" s="80"/>
      <c r="I604" s="80" t="s">
        <v>2496</v>
      </c>
      <c r="K604" s="37" t="str">
        <f t="shared" si="9"/>
        <v/>
      </c>
    </row>
    <row r="605" spans="7:11" x14ac:dyDescent="0.25">
      <c r="G605" s="80"/>
      <c r="H605" s="80"/>
      <c r="I605" s="80" t="s">
        <v>2496</v>
      </c>
      <c r="K605" s="37" t="str">
        <f t="shared" si="9"/>
        <v/>
      </c>
    </row>
    <row r="606" spans="7:11" x14ac:dyDescent="0.25">
      <c r="G606" s="80"/>
      <c r="H606" s="80"/>
      <c r="I606" s="80" t="s">
        <v>2496</v>
      </c>
      <c r="K606" s="37" t="str">
        <f t="shared" si="9"/>
        <v/>
      </c>
    </row>
    <row r="607" spans="7:11" x14ac:dyDescent="0.25">
      <c r="G607" s="80"/>
      <c r="H607" s="80"/>
      <c r="I607" s="80" t="s">
        <v>2496</v>
      </c>
      <c r="K607" s="37" t="str">
        <f t="shared" si="9"/>
        <v/>
      </c>
    </row>
    <row r="608" spans="7:11" x14ac:dyDescent="0.25">
      <c r="G608" s="80"/>
      <c r="H608" s="80"/>
      <c r="I608" s="80" t="s">
        <v>2496</v>
      </c>
      <c r="K608" s="37" t="str">
        <f t="shared" si="9"/>
        <v/>
      </c>
    </row>
    <row r="609" spans="7:11" x14ac:dyDescent="0.25">
      <c r="G609" s="80"/>
      <c r="H609" s="80"/>
      <c r="I609" s="80" t="s">
        <v>2496</v>
      </c>
      <c r="K609" s="37" t="str">
        <f t="shared" si="9"/>
        <v/>
      </c>
    </row>
    <row r="610" spans="7:11" x14ac:dyDescent="0.25">
      <c r="G610" s="80"/>
      <c r="H610" s="80"/>
      <c r="I610" s="80" t="s">
        <v>2496</v>
      </c>
      <c r="K610" s="37" t="str">
        <f t="shared" si="9"/>
        <v/>
      </c>
    </row>
    <row r="611" spans="7:11" x14ac:dyDescent="0.25">
      <c r="G611" s="80"/>
      <c r="H611" s="80"/>
      <c r="I611" s="80" t="s">
        <v>2496</v>
      </c>
      <c r="K611" s="37" t="str">
        <f t="shared" si="9"/>
        <v/>
      </c>
    </row>
    <row r="612" spans="7:11" x14ac:dyDescent="0.25">
      <c r="G612" s="80"/>
      <c r="H612" s="80"/>
      <c r="I612" s="80" t="s">
        <v>2496</v>
      </c>
      <c r="K612" s="37" t="str">
        <f t="shared" si="9"/>
        <v/>
      </c>
    </row>
    <row r="613" spans="7:11" x14ac:dyDescent="0.25">
      <c r="G613" s="80"/>
      <c r="H613" s="80"/>
      <c r="I613" s="80" t="s">
        <v>2496</v>
      </c>
      <c r="K613" s="37" t="str">
        <f t="shared" si="9"/>
        <v/>
      </c>
    </row>
    <row r="614" spans="7:11" x14ac:dyDescent="0.25">
      <c r="G614" s="80"/>
      <c r="H614" s="80"/>
      <c r="I614" s="80" t="s">
        <v>2496</v>
      </c>
      <c r="K614" s="37" t="str">
        <f t="shared" si="9"/>
        <v/>
      </c>
    </row>
    <row r="615" spans="7:11" x14ac:dyDescent="0.25">
      <c r="G615" s="80"/>
      <c r="H615" s="80"/>
      <c r="I615" s="80" t="s">
        <v>2496</v>
      </c>
      <c r="K615" s="37" t="str">
        <f t="shared" si="9"/>
        <v/>
      </c>
    </row>
    <row r="616" spans="7:11" x14ac:dyDescent="0.25">
      <c r="G616" s="80"/>
      <c r="H616" s="80"/>
      <c r="I616" s="80" t="s">
        <v>2496</v>
      </c>
      <c r="K616" s="37" t="str">
        <f t="shared" si="9"/>
        <v/>
      </c>
    </row>
    <row r="617" spans="7:11" x14ac:dyDescent="0.25">
      <c r="G617" s="80"/>
      <c r="H617" s="80"/>
      <c r="I617" s="80" t="s">
        <v>2496</v>
      </c>
      <c r="K617" s="37" t="str">
        <f t="shared" si="9"/>
        <v/>
      </c>
    </row>
    <row r="618" spans="7:11" x14ac:dyDescent="0.25">
      <c r="G618" s="80"/>
      <c r="H618" s="80"/>
      <c r="I618" s="80" t="s">
        <v>2496</v>
      </c>
      <c r="K618" s="37" t="str">
        <f t="shared" si="9"/>
        <v/>
      </c>
    </row>
    <row r="619" spans="7:11" x14ac:dyDescent="0.25">
      <c r="G619" s="80"/>
      <c r="H619" s="80"/>
      <c r="I619" s="80" t="s">
        <v>2496</v>
      </c>
      <c r="K619" s="37" t="str">
        <f t="shared" si="9"/>
        <v/>
      </c>
    </row>
    <row r="620" spans="7:11" x14ac:dyDescent="0.25">
      <c r="G620" s="80"/>
      <c r="H620" s="80"/>
      <c r="I620" s="80" t="s">
        <v>2496</v>
      </c>
      <c r="K620" s="37" t="str">
        <f t="shared" si="9"/>
        <v/>
      </c>
    </row>
    <row r="621" spans="7:11" x14ac:dyDescent="0.25">
      <c r="G621" s="80"/>
      <c r="H621" s="80"/>
      <c r="I621" s="80" t="s">
        <v>2496</v>
      </c>
      <c r="K621" s="37" t="str">
        <f t="shared" si="9"/>
        <v/>
      </c>
    </row>
    <row r="622" spans="7:11" x14ac:dyDescent="0.25">
      <c r="G622" s="80"/>
      <c r="H622" s="80"/>
      <c r="I622" s="80" t="s">
        <v>2496</v>
      </c>
      <c r="K622" s="37" t="str">
        <f t="shared" si="9"/>
        <v/>
      </c>
    </row>
    <row r="623" spans="7:11" x14ac:dyDescent="0.25">
      <c r="G623" s="80"/>
      <c r="H623" s="80"/>
      <c r="I623" s="80" t="s">
        <v>2496</v>
      </c>
      <c r="K623" s="37" t="str">
        <f t="shared" si="9"/>
        <v/>
      </c>
    </row>
    <row r="624" spans="7:11" x14ac:dyDescent="0.25">
      <c r="G624" s="80"/>
      <c r="H624" s="80"/>
      <c r="I624" s="80" t="s">
        <v>2496</v>
      </c>
      <c r="K624" s="37" t="str">
        <f t="shared" si="9"/>
        <v/>
      </c>
    </row>
    <row r="625" spans="7:11" x14ac:dyDescent="0.25">
      <c r="G625" s="80"/>
      <c r="H625" s="80"/>
      <c r="I625" s="80" t="s">
        <v>2496</v>
      </c>
      <c r="K625" s="37" t="str">
        <f t="shared" si="9"/>
        <v/>
      </c>
    </row>
    <row r="626" spans="7:11" x14ac:dyDescent="0.25">
      <c r="G626" s="80"/>
      <c r="H626" s="80"/>
      <c r="I626" s="80" t="s">
        <v>2496</v>
      </c>
      <c r="K626" s="37" t="str">
        <f t="shared" si="9"/>
        <v/>
      </c>
    </row>
    <row r="627" spans="7:11" x14ac:dyDescent="0.25">
      <c r="G627" s="80"/>
      <c r="H627" s="80"/>
      <c r="I627" s="80" t="s">
        <v>2496</v>
      </c>
      <c r="K627" s="37" t="str">
        <f t="shared" si="9"/>
        <v/>
      </c>
    </row>
    <row r="628" spans="7:11" x14ac:dyDescent="0.25">
      <c r="G628" s="80"/>
      <c r="H628" s="80"/>
      <c r="I628" s="80" t="s">
        <v>2496</v>
      </c>
      <c r="K628" s="37" t="str">
        <f t="shared" si="9"/>
        <v/>
      </c>
    </row>
    <row r="629" spans="7:11" x14ac:dyDescent="0.25">
      <c r="G629" s="80"/>
      <c r="H629" s="80"/>
      <c r="I629" s="80" t="s">
        <v>2496</v>
      </c>
      <c r="K629" s="37" t="str">
        <f t="shared" si="9"/>
        <v/>
      </c>
    </row>
    <row r="630" spans="7:11" x14ac:dyDescent="0.25">
      <c r="G630" s="80"/>
      <c r="H630" s="80"/>
      <c r="I630" s="80" t="s">
        <v>2496</v>
      </c>
      <c r="K630" s="37" t="str">
        <f t="shared" si="9"/>
        <v/>
      </c>
    </row>
    <row r="631" spans="7:11" x14ac:dyDescent="0.25">
      <c r="G631" s="80"/>
      <c r="H631" s="80"/>
      <c r="I631" s="80" t="s">
        <v>2496</v>
      </c>
      <c r="K631" s="37" t="str">
        <f t="shared" si="9"/>
        <v/>
      </c>
    </row>
    <row r="632" spans="7:11" x14ac:dyDescent="0.25">
      <c r="G632" s="80"/>
      <c r="H632" s="80"/>
      <c r="I632" s="80" t="s">
        <v>2496</v>
      </c>
      <c r="K632" s="37" t="str">
        <f t="shared" si="9"/>
        <v/>
      </c>
    </row>
    <row r="633" spans="7:11" x14ac:dyDescent="0.25">
      <c r="G633" s="80"/>
      <c r="H633" s="80"/>
      <c r="I633" s="80" t="s">
        <v>2496</v>
      </c>
      <c r="K633" s="37" t="str">
        <f t="shared" si="9"/>
        <v/>
      </c>
    </row>
    <row r="634" spans="7:11" x14ac:dyDescent="0.25">
      <c r="G634" s="80"/>
      <c r="H634" s="80"/>
      <c r="I634" s="80" t="s">
        <v>2496</v>
      </c>
      <c r="K634" s="37" t="str">
        <f t="shared" si="9"/>
        <v/>
      </c>
    </row>
    <row r="635" spans="7:11" x14ac:dyDescent="0.25">
      <c r="G635" s="80"/>
      <c r="H635" s="80"/>
      <c r="I635" s="80" t="s">
        <v>2496</v>
      </c>
      <c r="K635" s="37" t="str">
        <f t="shared" si="9"/>
        <v/>
      </c>
    </row>
    <row r="636" spans="7:11" x14ac:dyDescent="0.25">
      <c r="G636" s="80"/>
      <c r="H636" s="80"/>
      <c r="I636" s="80" t="s">
        <v>2496</v>
      </c>
      <c r="K636" s="37" t="str">
        <f t="shared" si="9"/>
        <v/>
      </c>
    </row>
    <row r="637" spans="7:11" x14ac:dyDescent="0.25">
      <c r="G637" s="80"/>
      <c r="H637" s="80"/>
      <c r="I637" s="80" t="s">
        <v>2496</v>
      </c>
      <c r="K637" s="37" t="str">
        <f t="shared" si="9"/>
        <v/>
      </c>
    </row>
    <row r="638" spans="7:11" x14ac:dyDescent="0.25">
      <c r="G638" s="80"/>
      <c r="H638" s="80"/>
      <c r="I638" s="80" t="s">
        <v>2496</v>
      </c>
      <c r="K638" s="37" t="str">
        <f t="shared" si="9"/>
        <v/>
      </c>
    </row>
    <row r="639" spans="7:11" x14ac:dyDescent="0.25">
      <c r="G639" s="80"/>
      <c r="H639" s="80"/>
      <c r="I639" s="80" t="s">
        <v>2496</v>
      </c>
      <c r="K639" s="37" t="str">
        <f t="shared" si="9"/>
        <v/>
      </c>
    </row>
    <row r="640" spans="7:11" x14ac:dyDescent="0.25">
      <c r="G640" s="80"/>
      <c r="H640" s="80"/>
      <c r="I640" s="80" t="s">
        <v>2496</v>
      </c>
      <c r="K640" s="37" t="str">
        <f t="shared" si="9"/>
        <v/>
      </c>
    </row>
    <row r="641" spans="7:11" x14ac:dyDescent="0.25">
      <c r="G641" s="80"/>
      <c r="H641" s="80"/>
      <c r="I641" s="80" t="s">
        <v>2496</v>
      </c>
      <c r="K641" s="37" t="str">
        <f t="shared" si="9"/>
        <v/>
      </c>
    </row>
    <row r="642" spans="7:11" x14ac:dyDescent="0.25">
      <c r="G642" s="80"/>
      <c r="H642" s="80"/>
      <c r="I642" s="80" t="s">
        <v>2496</v>
      </c>
      <c r="K642" s="37" t="str">
        <f t="shared" si="9"/>
        <v/>
      </c>
    </row>
    <row r="643" spans="7:11" x14ac:dyDescent="0.25">
      <c r="G643" s="80"/>
      <c r="H643" s="80"/>
      <c r="I643" s="80" t="s">
        <v>2496</v>
      </c>
      <c r="K643" s="37" t="str">
        <f t="shared" si="9"/>
        <v/>
      </c>
    </row>
    <row r="644" spans="7:11" x14ac:dyDescent="0.25">
      <c r="G644" s="80"/>
      <c r="H644" s="80"/>
      <c r="I644" s="80" t="s">
        <v>2496</v>
      </c>
      <c r="K644" s="37" t="str">
        <f t="shared" si="9"/>
        <v/>
      </c>
    </row>
    <row r="645" spans="7:11" x14ac:dyDescent="0.25">
      <c r="G645" s="80"/>
      <c r="H645" s="80"/>
      <c r="I645" s="80" t="s">
        <v>2496</v>
      </c>
      <c r="K645" s="37" t="str">
        <f t="shared" si="9"/>
        <v/>
      </c>
    </row>
    <row r="646" spans="7:11" x14ac:dyDescent="0.25">
      <c r="G646" s="80"/>
      <c r="H646" s="80"/>
      <c r="I646" s="80" t="s">
        <v>2496</v>
      </c>
      <c r="K646" s="37" t="str">
        <f t="shared" si="9"/>
        <v/>
      </c>
    </row>
    <row r="647" spans="7:11" x14ac:dyDescent="0.25">
      <c r="G647" s="80"/>
      <c r="H647" s="80"/>
      <c r="I647" s="80" t="s">
        <v>2496</v>
      </c>
      <c r="K647" s="37" t="str">
        <f t="shared" ref="K647:K710" si="10">IF(AND(OR(H647="Create Detection", H647="Invest in Tech"),I647="Yes"),G647,"")</f>
        <v/>
      </c>
    </row>
    <row r="648" spans="7:11" x14ac:dyDescent="0.25">
      <c r="G648" s="80"/>
      <c r="H648" s="80"/>
      <c r="I648" s="80" t="s">
        <v>2496</v>
      </c>
      <c r="K648" s="37" t="str">
        <f t="shared" si="10"/>
        <v/>
      </c>
    </row>
    <row r="649" spans="7:11" x14ac:dyDescent="0.25">
      <c r="G649" s="80"/>
      <c r="H649" s="80"/>
      <c r="I649" s="80" t="s">
        <v>2496</v>
      </c>
      <c r="K649" s="37" t="str">
        <f t="shared" si="10"/>
        <v/>
      </c>
    </row>
    <row r="650" spans="7:11" x14ac:dyDescent="0.25">
      <c r="G650" s="80"/>
      <c r="H650" s="80"/>
      <c r="I650" s="80" t="s">
        <v>2496</v>
      </c>
      <c r="K650" s="37" t="str">
        <f t="shared" si="10"/>
        <v/>
      </c>
    </row>
    <row r="651" spans="7:11" x14ac:dyDescent="0.25">
      <c r="G651" s="80"/>
      <c r="H651" s="80"/>
      <c r="I651" s="80" t="s">
        <v>2496</v>
      </c>
      <c r="K651" s="37" t="str">
        <f t="shared" si="10"/>
        <v/>
      </c>
    </row>
    <row r="652" spans="7:11" x14ac:dyDescent="0.25">
      <c r="G652" s="80"/>
      <c r="H652" s="80"/>
      <c r="I652" s="80" t="s">
        <v>2496</v>
      </c>
      <c r="K652" s="37" t="str">
        <f t="shared" si="10"/>
        <v/>
      </c>
    </row>
    <row r="653" spans="7:11" x14ac:dyDescent="0.25">
      <c r="G653" s="80"/>
      <c r="H653" s="80"/>
      <c r="I653" s="80" t="s">
        <v>2496</v>
      </c>
      <c r="K653" s="37" t="str">
        <f t="shared" si="10"/>
        <v/>
      </c>
    </row>
    <row r="654" spans="7:11" x14ac:dyDescent="0.25">
      <c r="G654" s="80"/>
      <c r="H654" s="80"/>
      <c r="I654" s="80" t="s">
        <v>2496</v>
      </c>
      <c r="K654" s="37" t="str">
        <f t="shared" si="10"/>
        <v/>
      </c>
    </row>
    <row r="655" spans="7:11" x14ac:dyDescent="0.25">
      <c r="G655" s="80"/>
      <c r="H655" s="80"/>
      <c r="I655" s="80" t="s">
        <v>2496</v>
      </c>
      <c r="K655" s="37" t="str">
        <f t="shared" si="10"/>
        <v/>
      </c>
    </row>
    <row r="656" spans="7:11" x14ac:dyDescent="0.25">
      <c r="G656" s="80"/>
      <c r="H656" s="80"/>
      <c r="I656" s="80" t="s">
        <v>2496</v>
      </c>
      <c r="K656" s="37" t="str">
        <f t="shared" si="10"/>
        <v/>
      </c>
    </row>
    <row r="657" spans="7:11" x14ac:dyDescent="0.25">
      <c r="G657" s="80"/>
      <c r="H657" s="80"/>
      <c r="I657" s="80" t="s">
        <v>2496</v>
      </c>
      <c r="K657" s="37" t="str">
        <f t="shared" si="10"/>
        <v/>
      </c>
    </row>
    <row r="658" spans="7:11" x14ac:dyDescent="0.25">
      <c r="G658" s="80"/>
      <c r="H658" s="80"/>
      <c r="I658" s="80" t="s">
        <v>2496</v>
      </c>
      <c r="K658" s="37" t="str">
        <f t="shared" si="10"/>
        <v/>
      </c>
    </row>
    <row r="659" spans="7:11" x14ac:dyDescent="0.25">
      <c r="G659" s="80"/>
      <c r="H659" s="80"/>
      <c r="I659" s="80" t="s">
        <v>2496</v>
      </c>
      <c r="K659" s="37" t="str">
        <f t="shared" si="10"/>
        <v/>
      </c>
    </row>
    <row r="660" spans="7:11" x14ac:dyDescent="0.25">
      <c r="G660" s="80"/>
      <c r="H660" s="80"/>
      <c r="I660" s="80" t="s">
        <v>2496</v>
      </c>
      <c r="K660" s="37" t="str">
        <f t="shared" si="10"/>
        <v/>
      </c>
    </row>
    <row r="661" spans="7:11" x14ac:dyDescent="0.25">
      <c r="G661" s="80"/>
      <c r="H661" s="80"/>
      <c r="I661" s="80" t="s">
        <v>2496</v>
      </c>
      <c r="K661" s="37" t="str">
        <f t="shared" si="10"/>
        <v/>
      </c>
    </row>
    <row r="662" spans="7:11" x14ac:dyDescent="0.25">
      <c r="G662" s="80"/>
      <c r="H662" s="80"/>
      <c r="I662" s="80" t="s">
        <v>2496</v>
      </c>
      <c r="K662" s="37" t="str">
        <f t="shared" si="10"/>
        <v/>
      </c>
    </row>
    <row r="663" spans="7:11" x14ac:dyDescent="0.25">
      <c r="G663" s="80"/>
      <c r="H663" s="80"/>
      <c r="I663" s="80" t="s">
        <v>2496</v>
      </c>
      <c r="K663" s="37" t="str">
        <f t="shared" si="10"/>
        <v/>
      </c>
    </row>
    <row r="664" spans="7:11" x14ac:dyDescent="0.25">
      <c r="G664" s="80"/>
      <c r="H664" s="80"/>
      <c r="I664" s="80" t="s">
        <v>2496</v>
      </c>
      <c r="K664" s="37" t="str">
        <f t="shared" si="10"/>
        <v/>
      </c>
    </row>
    <row r="665" spans="7:11" x14ac:dyDescent="0.25">
      <c r="G665" s="80"/>
      <c r="H665" s="80"/>
      <c r="I665" s="80" t="s">
        <v>2496</v>
      </c>
      <c r="K665" s="37" t="str">
        <f t="shared" si="10"/>
        <v/>
      </c>
    </row>
    <row r="666" spans="7:11" x14ac:dyDescent="0.25">
      <c r="G666" s="80"/>
      <c r="H666" s="80"/>
      <c r="I666" s="80" t="s">
        <v>2496</v>
      </c>
      <c r="K666" s="37" t="str">
        <f t="shared" si="10"/>
        <v/>
      </c>
    </row>
    <row r="667" spans="7:11" x14ac:dyDescent="0.25">
      <c r="G667" s="80"/>
      <c r="H667" s="80"/>
      <c r="I667" s="80" t="s">
        <v>2496</v>
      </c>
      <c r="K667" s="37" t="str">
        <f t="shared" si="10"/>
        <v/>
      </c>
    </row>
    <row r="668" spans="7:11" x14ac:dyDescent="0.25">
      <c r="G668" s="80"/>
      <c r="H668" s="80"/>
      <c r="I668" s="80" t="s">
        <v>2496</v>
      </c>
      <c r="K668" s="37" t="str">
        <f t="shared" si="10"/>
        <v/>
      </c>
    </row>
    <row r="669" spans="7:11" x14ac:dyDescent="0.25">
      <c r="G669" s="80"/>
      <c r="H669" s="80"/>
      <c r="I669" s="80" t="s">
        <v>2496</v>
      </c>
      <c r="K669" s="37" t="str">
        <f t="shared" si="10"/>
        <v/>
      </c>
    </row>
    <row r="670" spans="7:11" x14ac:dyDescent="0.25">
      <c r="G670" s="80"/>
      <c r="H670" s="80"/>
      <c r="I670" s="80" t="s">
        <v>2496</v>
      </c>
      <c r="K670" s="37" t="str">
        <f t="shared" si="10"/>
        <v/>
      </c>
    </row>
    <row r="671" spans="7:11" x14ac:dyDescent="0.25">
      <c r="G671" s="80"/>
      <c r="H671" s="80"/>
      <c r="I671" s="80" t="s">
        <v>2496</v>
      </c>
      <c r="K671" s="37" t="str">
        <f t="shared" si="10"/>
        <v/>
      </c>
    </row>
    <row r="672" spans="7:11" x14ac:dyDescent="0.25">
      <c r="G672" s="80"/>
      <c r="H672" s="80"/>
      <c r="I672" s="80" t="s">
        <v>2496</v>
      </c>
      <c r="K672" s="37" t="str">
        <f t="shared" si="10"/>
        <v/>
      </c>
    </row>
    <row r="673" spans="7:11" x14ac:dyDescent="0.25">
      <c r="G673" s="80"/>
      <c r="H673" s="80"/>
      <c r="I673" s="80" t="s">
        <v>2496</v>
      </c>
      <c r="K673" s="37" t="str">
        <f t="shared" si="10"/>
        <v/>
      </c>
    </row>
    <row r="674" spans="7:11" x14ac:dyDescent="0.25">
      <c r="G674" s="80"/>
      <c r="H674" s="80"/>
      <c r="I674" s="80" t="s">
        <v>2496</v>
      </c>
      <c r="K674" s="37" t="str">
        <f t="shared" si="10"/>
        <v/>
      </c>
    </row>
    <row r="675" spans="7:11" x14ac:dyDescent="0.25">
      <c r="G675" s="80"/>
      <c r="H675" s="80"/>
      <c r="I675" s="80" t="s">
        <v>2496</v>
      </c>
      <c r="K675" s="37" t="str">
        <f t="shared" si="10"/>
        <v/>
      </c>
    </row>
    <row r="676" spans="7:11" x14ac:dyDescent="0.25">
      <c r="G676" s="80"/>
      <c r="H676" s="80"/>
      <c r="I676" s="80" t="s">
        <v>2496</v>
      </c>
      <c r="K676" s="37" t="str">
        <f t="shared" si="10"/>
        <v/>
      </c>
    </row>
    <row r="677" spans="7:11" x14ac:dyDescent="0.25">
      <c r="G677" s="80"/>
      <c r="H677" s="80"/>
      <c r="I677" s="80" t="s">
        <v>2496</v>
      </c>
      <c r="K677" s="37" t="str">
        <f t="shared" si="10"/>
        <v/>
      </c>
    </row>
    <row r="678" spans="7:11" x14ac:dyDescent="0.25">
      <c r="G678" s="80"/>
      <c r="H678" s="80"/>
      <c r="I678" s="80" t="s">
        <v>2496</v>
      </c>
      <c r="K678" s="37" t="str">
        <f t="shared" si="10"/>
        <v/>
      </c>
    </row>
    <row r="679" spans="7:11" x14ac:dyDescent="0.25">
      <c r="G679" s="80"/>
      <c r="H679" s="80"/>
      <c r="I679" s="80" t="s">
        <v>2496</v>
      </c>
      <c r="K679" s="37" t="str">
        <f t="shared" si="10"/>
        <v/>
      </c>
    </row>
    <row r="680" spans="7:11" x14ac:dyDescent="0.25">
      <c r="G680" s="80"/>
      <c r="H680" s="80"/>
      <c r="I680" s="80" t="s">
        <v>2496</v>
      </c>
      <c r="K680" s="37" t="str">
        <f t="shared" si="10"/>
        <v/>
      </c>
    </row>
    <row r="681" spans="7:11" x14ac:dyDescent="0.25">
      <c r="G681" s="80"/>
      <c r="H681" s="80"/>
      <c r="I681" s="80" t="s">
        <v>2496</v>
      </c>
      <c r="K681" s="37" t="str">
        <f t="shared" si="10"/>
        <v/>
      </c>
    </row>
    <row r="682" spans="7:11" x14ac:dyDescent="0.25">
      <c r="G682" s="80"/>
      <c r="H682" s="80"/>
      <c r="I682" s="80" t="s">
        <v>2496</v>
      </c>
      <c r="K682" s="37" t="str">
        <f t="shared" si="10"/>
        <v/>
      </c>
    </row>
    <row r="683" spans="7:11" x14ac:dyDescent="0.25">
      <c r="G683" s="80"/>
      <c r="H683" s="80"/>
      <c r="I683" s="80" t="s">
        <v>2496</v>
      </c>
      <c r="K683" s="37" t="str">
        <f t="shared" si="10"/>
        <v/>
      </c>
    </row>
    <row r="684" spans="7:11" x14ac:dyDescent="0.25">
      <c r="G684" s="80"/>
      <c r="H684" s="80"/>
      <c r="I684" s="80" t="s">
        <v>2496</v>
      </c>
      <c r="K684" s="37" t="str">
        <f t="shared" si="10"/>
        <v/>
      </c>
    </row>
    <row r="685" spans="7:11" x14ac:dyDescent="0.25">
      <c r="G685" s="80"/>
      <c r="H685" s="80"/>
      <c r="I685" s="80" t="s">
        <v>2496</v>
      </c>
      <c r="K685" s="37" t="str">
        <f t="shared" si="10"/>
        <v/>
      </c>
    </row>
    <row r="686" spans="7:11" x14ac:dyDescent="0.25">
      <c r="G686" s="80"/>
      <c r="H686" s="80"/>
      <c r="I686" s="80" t="s">
        <v>2496</v>
      </c>
      <c r="K686" s="37" t="str">
        <f t="shared" si="10"/>
        <v/>
      </c>
    </row>
    <row r="687" spans="7:11" x14ac:dyDescent="0.25">
      <c r="G687" s="80"/>
      <c r="H687" s="80"/>
      <c r="I687" s="80" t="s">
        <v>2496</v>
      </c>
      <c r="K687" s="37" t="str">
        <f t="shared" si="10"/>
        <v/>
      </c>
    </row>
    <row r="688" spans="7:11" x14ac:dyDescent="0.25">
      <c r="G688" s="80"/>
      <c r="H688" s="80"/>
      <c r="I688" s="80" t="s">
        <v>2496</v>
      </c>
      <c r="K688" s="37" t="str">
        <f t="shared" si="10"/>
        <v/>
      </c>
    </row>
    <row r="689" spans="7:11" x14ac:dyDescent="0.25">
      <c r="G689" s="80"/>
      <c r="H689" s="80"/>
      <c r="I689" s="80" t="s">
        <v>2496</v>
      </c>
      <c r="K689" s="37" t="str">
        <f t="shared" si="10"/>
        <v/>
      </c>
    </row>
    <row r="690" spans="7:11" x14ac:dyDescent="0.25">
      <c r="G690" s="80"/>
      <c r="H690" s="80"/>
      <c r="I690" s="80" t="s">
        <v>2496</v>
      </c>
      <c r="K690" s="37" t="str">
        <f t="shared" si="10"/>
        <v/>
      </c>
    </row>
    <row r="691" spans="7:11" x14ac:dyDescent="0.25">
      <c r="G691" s="80"/>
      <c r="H691" s="80"/>
      <c r="I691" s="80" t="s">
        <v>2496</v>
      </c>
      <c r="K691" s="37" t="str">
        <f t="shared" si="10"/>
        <v/>
      </c>
    </row>
    <row r="692" spans="7:11" x14ac:dyDescent="0.25">
      <c r="G692" s="80"/>
      <c r="H692" s="80"/>
      <c r="I692" s="80" t="s">
        <v>2496</v>
      </c>
      <c r="K692" s="37" t="str">
        <f t="shared" si="10"/>
        <v/>
      </c>
    </row>
    <row r="693" spans="7:11" x14ac:dyDescent="0.25">
      <c r="G693" s="80"/>
      <c r="H693" s="80"/>
      <c r="I693" s="80" t="s">
        <v>2496</v>
      </c>
      <c r="K693" s="37" t="str">
        <f t="shared" si="10"/>
        <v/>
      </c>
    </row>
    <row r="694" spans="7:11" x14ac:dyDescent="0.25">
      <c r="G694" s="80"/>
      <c r="H694" s="80"/>
      <c r="I694" s="80" t="s">
        <v>2496</v>
      </c>
      <c r="K694" s="37" t="str">
        <f t="shared" si="10"/>
        <v/>
      </c>
    </row>
    <row r="695" spans="7:11" x14ac:dyDescent="0.25">
      <c r="G695" s="80"/>
      <c r="H695" s="80"/>
      <c r="I695" s="80" t="s">
        <v>2496</v>
      </c>
      <c r="K695" s="37" t="str">
        <f t="shared" si="10"/>
        <v/>
      </c>
    </row>
    <row r="696" spans="7:11" x14ac:dyDescent="0.25">
      <c r="G696" s="80"/>
      <c r="H696" s="80"/>
      <c r="I696" s="80" t="s">
        <v>2496</v>
      </c>
      <c r="K696" s="37" t="str">
        <f t="shared" si="10"/>
        <v/>
      </c>
    </row>
    <row r="697" spans="7:11" x14ac:dyDescent="0.25">
      <c r="G697" s="80"/>
      <c r="H697" s="80"/>
      <c r="I697" s="80" t="s">
        <v>2496</v>
      </c>
      <c r="K697" s="37" t="str">
        <f t="shared" si="10"/>
        <v/>
      </c>
    </row>
    <row r="698" spans="7:11" x14ac:dyDescent="0.25">
      <c r="G698" s="80"/>
      <c r="H698" s="80"/>
      <c r="I698" s="80" t="s">
        <v>2496</v>
      </c>
      <c r="K698" s="37" t="str">
        <f t="shared" si="10"/>
        <v/>
      </c>
    </row>
    <row r="699" spans="7:11" x14ac:dyDescent="0.25">
      <c r="G699" s="80"/>
      <c r="H699" s="80"/>
      <c r="I699" s="80" t="s">
        <v>2496</v>
      </c>
      <c r="K699" s="37" t="str">
        <f t="shared" si="10"/>
        <v/>
      </c>
    </row>
    <row r="700" spans="7:11" x14ac:dyDescent="0.25">
      <c r="G700" s="80"/>
      <c r="H700" s="80"/>
      <c r="I700" s="80" t="s">
        <v>2496</v>
      </c>
      <c r="K700" s="37" t="str">
        <f t="shared" si="10"/>
        <v/>
      </c>
    </row>
    <row r="701" spans="7:11" x14ac:dyDescent="0.25">
      <c r="G701" s="80"/>
      <c r="H701" s="80"/>
      <c r="I701" s="80" t="s">
        <v>2496</v>
      </c>
      <c r="K701" s="37" t="str">
        <f t="shared" si="10"/>
        <v/>
      </c>
    </row>
    <row r="702" spans="7:11" x14ac:dyDescent="0.25">
      <c r="G702" s="80"/>
      <c r="H702" s="80"/>
      <c r="I702" s="80" t="s">
        <v>2496</v>
      </c>
      <c r="K702" s="37" t="str">
        <f t="shared" si="10"/>
        <v/>
      </c>
    </row>
    <row r="703" spans="7:11" x14ac:dyDescent="0.25">
      <c r="G703" s="80"/>
      <c r="H703" s="80"/>
      <c r="I703" s="80" t="s">
        <v>2496</v>
      </c>
      <c r="K703" s="37" t="str">
        <f t="shared" si="10"/>
        <v/>
      </c>
    </row>
    <row r="704" spans="7:11" x14ac:dyDescent="0.25">
      <c r="G704" s="80"/>
      <c r="H704" s="80"/>
      <c r="I704" s="80" t="s">
        <v>2496</v>
      </c>
      <c r="K704" s="37" t="str">
        <f t="shared" si="10"/>
        <v/>
      </c>
    </row>
    <row r="705" spans="7:11" x14ac:dyDescent="0.25">
      <c r="G705" s="80"/>
      <c r="H705" s="80"/>
      <c r="I705" s="80" t="s">
        <v>2496</v>
      </c>
      <c r="K705" s="37" t="str">
        <f t="shared" si="10"/>
        <v/>
      </c>
    </row>
    <row r="706" spans="7:11" x14ac:dyDescent="0.25">
      <c r="G706" s="80"/>
      <c r="H706" s="80"/>
      <c r="I706" s="80" t="s">
        <v>2496</v>
      </c>
      <c r="K706" s="37" t="str">
        <f t="shared" si="10"/>
        <v/>
      </c>
    </row>
    <row r="707" spans="7:11" x14ac:dyDescent="0.25">
      <c r="G707" s="80"/>
      <c r="H707" s="80"/>
      <c r="I707" s="80" t="s">
        <v>2496</v>
      </c>
      <c r="K707" s="37" t="str">
        <f t="shared" si="10"/>
        <v/>
      </c>
    </row>
    <row r="708" spans="7:11" x14ac:dyDescent="0.25">
      <c r="G708" s="80"/>
      <c r="H708" s="80"/>
      <c r="I708" s="80" t="s">
        <v>2496</v>
      </c>
      <c r="K708" s="37" t="str">
        <f t="shared" si="10"/>
        <v/>
      </c>
    </row>
    <row r="709" spans="7:11" x14ac:dyDescent="0.25">
      <c r="G709" s="80"/>
      <c r="H709" s="80"/>
      <c r="I709" s="80" t="s">
        <v>2496</v>
      </c>
      <c r="K709" s="37" t="str">
        <f t="shared" si="10"/>
        <v/>
      </c>
    </row>
    <row r="710" spans="7:11" x14ac:dyDescent="0.25">
      <c r="G710" s="80"/>
      <c r="H710" s="80"/>
      <c r="I710" s="80" t="s">
        <v>2496</v>
      </c>
      <c r="K710" s="37" t="str">
        <f t="shared" si="10"/>
        <v/>
      </c>
    </row>
    <row r="711" spans="7:11" x14ac:dyDescent="0.25">
      <c r="G711" s="80"/>
      <c r="H711" s="80"/>
      <c r="I711" s="80" t="s">
        <v>2496</v>
      </c>
      <c r="K711" s="37" t="str">
        <f t="shared" ref="K711:K750" si="11">IF(AND(OR(H711="Create Detection", H711="Invest in Tech"),I711="Yes"),G711,"")</f>
        <v/>
      </c>
    </row>
    <row r="712" spans="7:11" x14ac:dyDescent="0.25">
      <c r="G712" s="80"/>
      <c r="H712" s="80"/>
      <c r="I712" s="80" t="s">
        <v>2496</v>
      </c>
      <c r="K712" s="37" t="str">
        <f t="shared" si="11"/>
        <v/>
      </c>
    </row>
    <row r="713" spans="7:11" x14ac:dyDescent="0.25">
      <c r="G713" s="80"/>
      <c r="H713" s="80"/>
      <c r="I713" s="80" t="s">
        <v>2496</v>
      </c>
      <c r="K713" s="37" t="str">
        <f t="shared" si="11"/>
        <v/>
      </c>
    </row>
    <row r="714" spans="7:11" x14ac:dyDescent="0.25">
      <c r="G714" s="80"/>
      <c r="H714" s="80"/>
      <c r="I714" s="80" t="s">
        <v>2496</v>
      </c>
      <c r="K714" s="37" t="str">
        <f t="shared" si="11"/>
        <v/>
      </c>
    </row>
    <row r="715" spans="7:11" x14ac:dyDescent="0.25">
      <c r="G715" s="80"/>
      <c r="H715" s="80"/>
      <c r="I715" s="80" t="s">
        <v>2496</v>
      </c>
      <c r="K715" s="37" t="str">
        <f t="shared" si="11"/>
        <v/>
      </c>
    </row>
    <row r="716" spans="7:11" x14ac:dyDescent="0.25">
      <c r="G716" s="80"/>
      <c r="H716" s="80"/>
      <c r="I716" s="80" t="s">
        <v>2496</v>
      </c>
      <c r="K716" s="37" t="str">
        <f t="shared" si="11"/>
        <v/>
      </c>
    </row>
    <row r="717" spans="7:11" x14ac:dyDescent="0.25">
      <c r="G717" s="80"/>
      <c r="H717" s="80"/>
      <c r="I717" s="80" t="s">
        <v>2496</v>
      </c>
      <c r="K717" s="37" t="str">
        <f t="shared" si="11"/>
        <v/>
      </c>
    </row>
    <row r="718" spans="7:11" x14ac:dyDescent="0.25">
      <c r="G718" s="80"/>
      <c r="H718" s="80"/>
      <c r="I718" s="80" t="s">
        <v>2496</v>
      </c>
      <c r="K718" s="37" t="str">
        <f t="shared" si="11"/>
        <v/>
      </c>
    </row>
    <row r="719" spans="7:11" x14ac:dyDescent="0.25">
      <c r="G719" s="80"/>
      <c r="H719" s="80"/>
      <c r="I719" s="80" t="s">
        <v>2496</v>
      </c>
      <c r="K719" s="37" t="str">
        <f t="shared" si="11"/>
        <v/>
      </c>
    </row>
    <row r="720" spans="7:11" x14ac:dyDescent="0.25">
      <c r="G720" s="80"/>
      <c r="H720" s="80"/>
      <c r="I720" s="80" t="s">
        <v>2496</v>
      </c>
      <c r="K720" s="37" t="str">
        <f t="shared" si="11"/>
        <v/>
      </c>
    </row>
    <row r="721" spans="7:11" x14ac:dyDescent="0.25">
      <c r="G721" s="80"/>
      <c r="H721" s="80"/>
      <c r="I721" s="80" t="s">
        <v>2496</v>
      </c>
      <c r="K721" s="37" t="str">
        <f t="shared" si="11"/>
        <v/>
      </c>
    </row>
    <row r="722" spans="7:11" x14ac:dyDescent="0.25">
      <c r="G722" s="80"/>
      <c r="H722" s="80"/>
      <c r="I722" s="80" t="s">
        <v>2496</v>
      </c>
      <c r="K722" s="37" t="str">
        <f t="shared" si="11"/>
        <v/>
      </c>
    </row>
    <row r="723" spans="7:11" x14ac:dyDescent="0.25">
      <c r="G723" s="80"/>
      <c r="H723" s="80"/>
      <c r="I723" s="80" t="s">
        <v>2496</v>
      </c>
      <c r="K723" s="37" t="str">
        <f t="shared" si="11"/>
        <v/>
      </c>
    </row>
    <row r="724" spans="7:11" x14ac:dyDescent="0.25">
      <c r="G724" s="80"/>
      <c r="H724" s="80"/>
      <c r="I724" s="80" t="s">
        <v>2496</v>
      </c>
      <c r="K724" s="37" t="str">
        <f t="shared" si="11"/>
        <v/>
      </c>
    </row>
    <row r="725" spans="7:11" x14ac:dyDescent="0.25">
      <c r="G725" s="80"/>
      <c r="H725" s="80"/>
      <c r="I725" s="80" t="s">
        <v>2496</v>
      </c>
      <c r="K725" s="37" t="str">
        <f t="shared" si="11"/>
        <v/>
      </c>
    </row>
    <row r="726" spans="7:11" x14ac:dyDescent="0.25">
      <c r="G726" s="80"/>
      <c r="H726" s="80"/>
      <c r="I726" s="80" t="s">
        <v>2496</v>
      </c>
      <c r="K726" s="37" t="str">
        <f t="shared" si="11"/>
        <v/>
      </c>
    </row>
    <row r="727" spans="7:11" x14ac:dyDescent="0.25">
      <c r="G727" s="80"/>
      <c r="H727" s="80"/>
      <c r="I727" s="80" t="s">
        <v>2496</v>
      </c>
      <c r="K727" s="37" t="str">
        <f t="shared" si="11"/>
        <v/>
      </c>
    </row>
    <row r="728" spans="7:11" x14ac:dyDescent="0.25">
      <c r="G728" s="80"/>
      <c r="H728" s="80"/>
      <c r="I728" s="80" t="s">
        <v>2496</v>
      </c>
      <c r="K728" s="37" t="str">
        <f t="shared" si="11"/>
        <v/>
      </c>
    </row>
    <row r="729" spans="7:11" x14ac:dyDescent="0.25">
      <c r="G729" s="80"/>
      <c r="H729" s="80"/>
      <c r="I729" s="80" t="s">
        <v>2496</v>
      </c>
      <c r="K729" s="37" t="str">
        <f t="shared" si="11"/>
        <v/>
      </c>
    </row>
    <row r="730" spans="7:11" x14ac:dyDescent="0.25">
      <c r="G730" s="80"/>
      <c r="H730" s="80"/>
      <c r="I730" s="80" t="s">
        <v>2496</v>
      </c>
      <c r="K730" s="37" t="str">
        <f t="shared" si="11"/>
        <v/>
      </c>
    </row>
    <row r="731" spans="7:11" x14ac:dyDescent="0.25">
      <c r="G731" s="80"/>
      <c r="H731" s="80"/>
      <c r="I731" s="80" t="s">
        <v>2496</v>
      </c>
      <c r="K731" s="37" t="str">
        <f t="shared" si="11"/>
        <v/>
      </c>
    </row>
    <row r="732" spans="7:11" x14ac:dyDescent="0.25">
      <c r="G732" s="80"/>
      <c r="H732" s="80"/>
      <c r="I732" s="80" t="s">
        <v>2496</v>
      </c>
      <c r="K732" s="37" t="str">
        <f t="shared" si="11"/>
        <v/>
      </c>
    </row>
    <row r="733" spans="7:11" x14ac:dyDescent="0.25">
      <c r="G733" s="80"/>
      <c r="H733" s="80"/>
      <c r="I733" s="80" t="s">
        <v>2496</v>
      </c>
      <c r="K733" s="37" t="str">
        <f t="shared" si="11"/>
        <v/>
      </c>
    </row>
    <row r="734" spans="7:11" x14ac:dyDescent="0.25">
      <c r="G734" s="80"/>
      <c r="H734" s="80"/>
      <c r="I734" s="80" t="s">
        <v>2496</v>
      </c>
      <c r="K734" s="37" t="str">
        <f t="shared" si="11"/>
        <v/>
      </c>
    </row>
    <row r="735" spans="7:11" x14ac:dyDescent="0.25">
      <c r="G735" s="80"/>
      <c r="H735" s="80"/>
      <c r="I735" s="80" t="s">
        <v>2496</v>
      </c>
      <c r="K735" s="37" t="str">
        <f t="shared" si="11"/>
        <v/>
      </c>
    </row>
    <row r="736" spans="7:11" x14ac:dyDescent="0.25">
      <c r="G736" s="80"/>
      <c r="H736" s="80"/>
      <c r="I736" s="80" t="s">
        <v>2496</v>
      </c>
      <c r="K736" s="37" t="str">
        <f t="shared" si="11"/>
        <v/>
      </c>
    </row>
    <row r="737" spans="7:11" x14ac:dyDescent="0.25">
      <c r="G737" s="80"/>
      <c r="H737" s="80"/>
      <c r="I737" s="80" t="s">
        <v>2496</v>
      </c>
      <c r="K737" s="37" t="str">
        <f t="shared" si="11"/>
        <v/>
      </c>
    </row>
    <row r="738" spans="7:11" x14ac:dyDescent="0.25">
      <c r="G738" s="80"/>
      <c r="H738" s="80"/>
      <c r="I738" s="80" t="s">
        <v>2496</v>
      </c>
      <c r="K738" s="37" t="str">
        <f t="shared" si="11"/>
        <v/>
      </c>
    </row>
    <row r="739" spans="7:11" x14ac:dyDescent="0.25">
      <c r="G739" s="80"/>
      <c r="H739" s="80"/>
      <c r="I739" s="80" t="s">
        <v>2496</v>
      </c>
      <c r="K739" s="37" t="str">
        <f t="shared" si="11"/>
        <v/>
      </c>
    </row>
    <row r="740" spans="7:11" x14ac:dyDescent="0.25">
      <c r="G740" s="80"/>
      <c r="H740" s="80"/>
      <c r="I740" s="80" t="s">
        <v>2496</v>
      </c>
      <c r="K740" s="37" t="str">
        <f t="shared" si="11"/>
        <v/>
      </c>
    </row>
    <row r="741" spans="7:11" x14ac:dyDescent="0.25">
      <c r="G741" s="80"/>
      <c r="H741" s="80"/>
      <c r="I741" s="80" t="s">
        <v>2496</v>
      </c>
      <c r="K741" s="37" t="str">
        <f t="shared" si="11"/>
        <v/>
      </c>
    </row>
    <row r="742" spans="7:11" x14ac:dyDescent="0.25">
      <c r="G742" s="80"/>
      <c r="H742" s="80"/>
      <c r="I742" s="80" t="s">
        <v>2496</v>
      </c>
      <c r="K742" s="37" t="str">
        <f t="shared" si="11"/>
        <v/>
      </c>
    </row>
    <row r="743" spans="7:11" x14ac:dyDescent="0.25">
      <c r="G743" s="80"/>
      <c r="H743" s="80"/>
      <c r="I743" s="80" t="s">
        <v>2496</v>
      </c>
      <c r="K743" s="37" t="str">
        <f t="shared" si="11"/>
        <v/>
      </c>
    </row>
    <row r="744" spans="7:11" x14ac:dyDescent="0.25">
      <c r="G744" s="80"/>
      <c r="H744" s="80"/>
      <c r="I744" s="80" t="s">
        <v>2496</v>
      </c>
      <c r="K744" s="37" t="str">
        <f t="shared" si="11"/>
        <v/>
      </c>
    </row>
    <row r="745" spans="7:11" x14ac:dyDescent="0.25">
      <c r="G745" s="80"/>
      <c r="H745" s="80"/>
      <c r="I745" s="80" t="s">
        <v>2496</v>
      </c>
      <c r="K745" s="37" t="str">
        <f t="shared" si="11"/>
        <v/>
      </c>
    </row>
    <row r="746" spans="7:11" x14ac:dyDescent="0.25">
      <c r="G746" s="80"/>
      <c r="H746" s="80"/>
      <c r="I746" s="80" t="s">
        <v>2496</v>
      </c>
      <c r="K746" s="37" t="str">
        <f t="shared" si="11"/>
        <v/>
      </c>
    </row>
    <row r="747" spans="7:11" x14ac:dyDescent="0.25">
      <c r="G747" s="80"/>
      <c r="H747" s="80"/>
      <c r="I747" s="80" t="s">
        <v>2496</v>
      </c>
      <c r="K747" s="37" t="str">
        <f t="shared" si="11"/>
        <v/>
      </c>
    </row>
    <row r="748" spans="7:11" x14ac:dyDescent="0.25">
      <c r="G748" s="80"/>
      <c r="H748" s="80"/>
      <c r="I748" s="80" t="s">
        <v>2496</v>
      </c>
      <c r="K748" s="37" t="str">
        <f t="shared" si="11"/>
        <v/>
      </c>
    </row>
    <row r="749" spans="7:11" x14ac:dyDescent="0.25">
      <c r="G749" s="80"/>
      <c r="H749" s="80"/>
      <c r="I749" s="80" t="s">
        <v>2496</v>
      </c>
      <c r="K749" s="37" t="str">
        <f t="shared" si="11"/>
        <v/>
      </c>
    </row>
    <row r="750" spans="7:11" x14ac:dyDescent="0.25">
      <c r="G750" s="80"/>
      <c r="H750" s="80"/>
      <c r="I750" s="80" t="s">
        <v>2496</v>
      </c>
      <c r="K750" s="37" t="str">
        <f t="shared" si="11"/>
        <v/>
      </c>
    </row>
    <row r="751" spans="7:11" x14ac:dyDescent="0.25"/>
  </sheetData>
  <mergeCells count="1">
    <mergeCell ref="F1:O3"/>
  </mergeCells>
  <dataValidations count="3">
    <dataValidation type="list" allowBlank="1" showInputMessage="1" showErrorMessage="1" sqref="H33:H750" xr:uid="{09146226-0A94-41BA-BA8D-D4FBF7037EF8}">
      <formula1>"Risk Accepted, Create Detection, Invest In Tech"</formula1>
    </dataValidation>
    <dataValidation type="list" allowBlank="1" showInputMessage="1" showErrorMessage="1" sqref="I6:I750" xr:uid="{8FB8FF78-81CF-49C5-9184-B42B2CB4D2F4}">
      <formula1>"Yes, No"</formula1>
    </dataValidation>
    <dataValidation type="list" allowBlank="1" showInputMessage="1" showErrorMessage="1" sqref="H6:H32" xr:uid="{23703267-85E3-470B-8D59-5D3ABC241AB0}">
      <formula1>"Risk Accepted,Create Detection,Invest In Tech"</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9107D-C049-4BCC-91D2-3FCFDE950479}">
  <sheetPr codeName="Sheet17">
    <tabColor theme="9" tint="0.59999389629810485"/>
  </sheetPr>
  <dimension ref="A1:K1004"/>
  <sheetViews>
    <sheetView showGridLines="0" showRowColHeaders="0" zoomScaleNormal="100" workbookViewId="0">
      <selection activeCell="F1" sqref="F1:I3"/>
    </sheetView>
  </sheetViews>
  <sheetFormatPr defaultColWidth="0" defaultRowHeight="15.5" zeroHeight="1" outlineLevelRow="1" x14ac:dyDescent="0.45"/>
  <cols>
    <col min="1" max="5" width="8.81640625" style="20" customWidth="1"/>
    <col min="6" max="7" width="8.81640625" style="1" customWidth="1"/>
    <col min="8" max="8" width="69.54296875" style="1" customWidth="1"/>
    <col min="9" max="9" width="8.7265625" style="1" customWidth="1"/>
    <col min="10" max="10" width="53.26953125" style="1" hidden="1" customWidth="1"/>
    <col min="11" max="11" width="64.81640625" style="1" hidden="1" customWidth="1"/>
    <col min="12" max="16384" width="8.81640625" style="1" hidden="1"/>
  </cols>
  <sheetData>
    <row r="1" spans="6:11" x14ac:dyDescent="0.45">
      <c r="F1" s="161" t="s">
        <v>3169</v>
      </c>
      <c r="G1" s="161"/>
      <c r="H1" s="161"/>
      <c r="I1" s="161"/>
    </row>
    <row r="2" spans="6:11" x14ac:dyDescent="0.45">
      <c r="F2" s="161"/>
      <c r="G2" s="161"/>
      <c r="H2" s="161"/>
      <c r="I2" s="161"/>
    </row>
    <row r="3" spans="6:11" x14ac:dyDescent="0.45">
      <c r="F3" s="161"/>
      <c r="G3" s="161"/>
      <c r="H3" s="161"/>
      <c r="I3" s="161"/>
    </row>
    <row r="4" spans="6:11" ht="16" thickBot="1" x14ac:dyDescent="0.5">
      <c r="F4" s="38"/>
      <c r="G4" s="38"/>
      <c r="H4" s="38"/>
      <c r="I4" s="38"/>
    </row>
    <row r="5" spans="6:11" ht="90" customHeight="1" thickBot="1" x14ac:dyDescent="0.5">
      <c r="F5" s="38"/>
      <c r="G5" s="40" t="s">
        <v>3153</v>
      </c>
      <c r="H5" s="45" t="str">
        <f>IFERROR(_xlfn.TEXTJOIN(",",TRUE,_xlfn.UNIQUE(_xlfn.FILTERXML("&lt;t&gt;&lt;s&gt;"&amp;SUBSTITUTE(_xlfn.TEXTJOIN(",",TRUE,'Step 4 '!$M$7,'Consolidated TTPs'!$E$10:$H$10),",","&lt;/s&gt;&lt;s&gt;")&amp;"&lt;/s&gt;&lt;/t&gt;","//s"))),"")</f>
        <v/>
      </c>
      <c r="I5" s="38"/>
    </row>
    <row r="6" spans="6:11" x14ac:dyDescent="0.45">
      <c r="F6" s="38"/>
      <c r="G6" s="38"/>
      <c r="H6" s="42" t="s">
        <v>3168</v>
      </c>
      <c r="I6" s="38"/>
    </row>
    <row r="7" spans="6:11" x14ac:dyDescent="0.45"/>
    <row r="8" spans="6:11" x14ac:dyDescent="0.45"/>
    <row r="9" spans="6:11" x14ac:dyDescent="0.45"/>
    <row r="10" spans="6:11" x14ac:dyDescent="0.45"/>
    <row r="11" spans="6:11" x14ac:dyDescent="0.45"/>
    <row r="12" spans="6:11" x14ac:dyDescent="0.45"/>
    <row r="14" spans="6:11" hidden="1" outlineLevel="1" x14ac:dyDescent="0.45"/>
    <row r="15" spans="6:11" hidden="1" outlineLevel="1" x14ac:dyDescent="0.45">
      <c r="H15" s="29" t="s">
        <v>2267</v>
      </c>
      <c r="I15" s="29" t="s">
        <v>2268</v>
      </c>
      <c r="J15" s="29" t="s">
        <v>2261</v>
      </c>
      <c r="K15" s="29" t="s">
        <v>2510</v>
      </c>
    </row>
    <row r="16" spans="6:11" hidden="1" outlineLevel="1" x14ac:dyDescent="0.45">
      <c r="H16" s="28" t="str" cm="1">
        <f t="array" ref="H16">IFERROR(TRIM(_xlfn.TEXTSPLIT(H5,,",")),"")</f>
        <v/>
      </c>
      <c r="I16" s="28" t="str" cm="1">
        <f t="array" ref="I16">IFERROR(TRIM(_xlfn.TEXTSPLIT(_xlfn.XLOOKUP(H16,techniques!$A$2:$A$608,techniques!$B$2:$B$608),":")),"")</f>
        <v/>
      </c>
      <c r="J16" s="28"/>
      <c r="K16" s="28" t="str">
        <f>IF(J16="",_xlfn.TEXTJOIN(": ",TRUE,H16,I16),_xlfn.TEXTJOIN(": ",TRUE,H16,J16))</f>
        <v/>
      </c>
    </row>
    <row r="17" spans="8:11" hidden="1" outlineLevel="1" x14ac:dyDescent="0.45">
      <c r="H17" s="28"/>
      <c r="I17" s="28" t="str" cm="1">
        <f t="array" ref="I17">IFERROR(TRIM(_xlfn.TEXTSPLIT(_xlfn.XLOOKUP(H17,techniques!$A$2:$A$608,techniques!$B$2:$B$608),":")),"")</f>
        <v/>
      </c>
      <c r="J17" s="28"/>
      <c r="K17" s="28" t="str">
        <f t="shared" ref="K17:K80" si="0">IF(J17="",_xlfn.TEXTJOIN(": ",TRUE,H17,I17),_xlfn.TEXTJOIN(": ",TRUE,H17,J17))</f>
        <v/>
      </c>
    </row>
    <row r="18" spans="8:11" hidden="1" outlineLevel="1" x14ac:dyDescent="0.45">
      <c r="H18" s="28"/>
      <c r="I18" s="28" t="str" cm="1">
        <f t="array" ref="I18">IFERROR(TRIM(_xlfn.TEXTSPLIT(_xlfn.XLOOKUP(H18,techniques!$A$2:$A$608,techniques!$B$2:$B$608),":")),"")</f>
        <v/>
      </c>
      <c r="J18" s="28"/>
      <c r="K18" s="28" t="str">
        <f t="shared" si="0"/>
        <v/>
      </c>
    </row>
    <row r="19" spans="8:11" hidden="1" outlineLevel="1" x14ac:dyDescent="0.45">
      <c r="H19" s="28"/>
      <c r="I19" s="28" t="str" cm="1">
        <f t="array" ref="I19">IFERROR(TRIM(_xlfn.TEXTSPLIT(_xlfn.XLOOKUP(H19,techniques!$A$2:$A$608,techniques!$B$2:$B$608),":")),"")</f>
        <v/>
      </c>
      <c r="J19" s="28"/>
      <c r="K19" s="28" t="str">
        <f t="shared" si="0"/>
        <v/>
      </c>
    </row>
    <row r="20" spans="8:11" hidden="1" outlineLevel="1" x14ac:dyDescent="0.45">
      <c r="H20" s="28"/>
      <c r="I20" s="28" t="str" cm="1">
        <f t="array" ref="I20">IFERROR(TRIM(_xlfn.TEXTSPLIT(_xlfn.XLOOKUP(H20,techniques!$A$2:$A$608,techniques!$B$2:$B$608),":")),"")</f>
        <v/>
      </c>
      <c r="J20" s="28"/>
      <c r="K20" s="28" t="str">
        <f t="shared" si="0"/>
        <v/>
      </c>
    </row>
    <row r="21" spans="8:11" hidden="1" outlineLevel="1" x14ac:dyDescent="0.45">
      <c r="H21" s="28"/>
      <c r="I21" s="28" t="str" cm="1">
        <f t="array" ref="I21">IFERROR(TRIM(_xlfn.TEXTSPLIT(_xlfn.XLOOKUP(H21,techniques!$A$2:$A$608,techniques!$B$2:$B$608),":")),"")</f>
        <v/>
      </c>
      <c r="J21" s="28"/>
      <c r="K21" s="28" t="str">
        <f t="shared" si="0"/>
        <v/>
      </c>
    </row>
    <row r="22" spans="8:11" hidden="1" outlineLevel="1" x14ac:dyDescent="0.45">
      <c r="H22" s="28"/>
      <c r="I22" s="28" t="str" cm="1">
        <f t="array" ref="I22">IFERROR(TRIM(_xlfn.TEXTSPLIT(_xlfn.XLOOKUP(H22,techniques!$A$2:$A$608,techniques!$B$2:$B$608),":")),"")</f>
        <v/>
      </c>
      <c r="J22" s="28"/>
      <c r="K22" s="28" t="str">
        <f t="shared" si="0"/>
        <v/>
      </c>
    </row>
    <row r="23" spans="8:11" hidden="1" outlineLevel="1" x14ac:dyDescent="0.45">
      <c r="H23" s="28"/>
      <c r="I23" s="28" t="str" cm="1">
        <f t="array" ref="I23">IFERROR(TRIM(_xlfn.TEXTSPLIT(_xlfn.XLOOKUP(H23,techniques!$A$2:$A$608,techniques!$B$2:$B$608),":")),"")</f>
        <v/>
      </c>
      <c r="J23" s="28"/>
      <c r="K23" s="28" t="str">
        <f t="shared" si="0"/>
        <v/>
      </c>
    </row>
    <row r="24" spans="8:11" hidden="1" outlineLevel="1" x14ac:dyDescent="0.45">
      <c r="H24" s="28"/>
      <c r="I24" s="28" t="str" cm="1">
        <f t="array" ref="I24">IFERROR(TRIM(_xlfn.TEXTSPLIT(_xlfn.XLOOKUP(H24,techniques!$A$2:$A$608,techniques!$B$2:$B$608),":")),"")</f>
        <v/>
      </c>
      <c r="J24" s="28"/>
      <c r="K24" s="28" t="str">
        <f t="shared" si="0"/>
        <v/>
      </c>
    </row>
    <row r="25" spans="8:11" hidden="1" outlineLevel="1" x14ac:dyDescent="0.45">
      <c r="H25" s="28"/>
      <c r="I25" s="28" t="str" cm="1">
        <f t="array" ref="I25">IFERROR(TRIM(_xlfn.TEXTSPLIT(_xlfn.XLOOKUP(H25,techniques!$A$2:$A$608,techniques!$B$2:$B$608),":")),"")</f>
        <v/>
      </c>
      <c r="J25" s="28"/>
      <c r="K25" s="28" t="str">
        <f t="shared" si="0"/>
        <v/>
      </c>
    </row>
    <row r="26" spans="8:11" hidden="1" outlineLevel="1" x14ac:dyDescent="0.45">
      <c r="H26" s="28"/>
      <c r="I26" s="28" t="str" cm="1">
        <f t="array" ref="I26">IFERROR(TRIM(_xlfn.TEXTSPLIT(_xlfn.XLOOKUP(H26,techniques!$A$2:$A$608,techniques!$B$2:$B$608),":")),"")</f>
        <v/>
      </c>
      <c r="J26" s="28"/>
      <c r="K26" s="28" t="str">
        <f t="shared" si="0"/>
        <v/>
      </c>
    </row>
    <row r="27" spans="8:11" hidden="1" outlineLevel="1" x14ac:dyDescent="0.45">
      <c r="H27" s="28"/>
      <c r="I27" s="28" t="str" cm="1">
        <f t="array" ref="I27">IFERROR(TRIM(_xlfn.TEXTSPLIT(_xlfn.XLOOKUP(H27,techniques!$A$2:$A$608,techniques!$B$2:$B$608),":")),"")</f>
        <v/>
      </c>
      <c r="J27" s="28"/>
      <c r="K27" s="28" t="str">
        <f t="shared" si="0"/>
        <v/>
      </c>
    </row>
    <row r="28" spans="8:11" hidden="1" outlineLevel="1" x14ac:dyDescent="0.45">
      <c r="H28" s="28"/>
      <c r="I28" s="28" t="str" cm="1">
        <f t="array" ref="I28">IFERROR(TRIM(_xlfn.TEXTSPLIT(_xlfn.XLOOKUP(H28,techniques!$A$2:$A$608,techniques!$B$2:$B$608),":")),"")</f>
        <v/>
      </c>
      <c r="J28" s="28"/>
      <c r="K28" s="28" t="str">
        <f t="shared" si="0"/>
        <v/>
      </c>
    </row>
    <row r="29" spans="8:11" hidden="1" outlineLevel="1" x14ac:dyDescent="0.45">
      <c r="H29" s="28"/>
      <c r="I29" s="28" t="str" cm="1">
        <f t="array" ref="I29">IFERROR(TRIM(_xlfn.TEXTSPLIT(_xlfn.XLOOKUP(H29,techniques!$A$2:$A$608,techniques!$B$2:$B$608),":")),"")</f>
        <v/>
      </c>
      <c r="J29" s="28"/>
      <c r="K29" s="28" t="str">
        <f t="shared" si="0"/>
        <v/>
      </c>
    </row>
    <row r="30" spans="8:11" hidden="1" outlineLevel="1" x14ac:dyDescent="0.45">
      <c r="H30" s="28"/>
      <c r="I30" s="28" t="str" cm="1">
        <f t="array" ref="I30">IFERROR(TRIM(_xlfn.TEXTSPLIT(_xlfn.XLOOKUP(H30,techniques!$A$2:$A$608,techniques!$B$2:$B$608),":")),"")</f>
        <v/>
      </c>
      <c r="J30" s="28"/>
      <c r="K30" s="28" t="str">
        <f t="shared" si="0"/>
        <v/>
      </c>
    </row>
    <row r="31" spans="8:11" hidden="1" outlineLevel="1" x14ac:dyDescent="0.45">
      <c r="H31" s="28"/>
      <c r="I31" s="28" t="str" cm="1">
        <f t="array" ref="I31">IFERROR(TRIM(_xlfn.TEXTSPLIT(_xlfn.XLOOKUP(H31,techniques!$A$2:$A$608,techniques!$B$2:$B$608),":")),"")</f>
        <v/>
      </c>
      <c r="J31" s="28"/>
      <c r="K31" s="28" t="str">
        <f t="shared" si="0"/>
        <v/>
      </c>
    </row>
    <row r="32" spans="8:11" hidden="1" outlineLevel="1" x14ac:dyDescent="0.45">
      <c r="H32" s="28"/>
      <c r="I32" s="28" t="str" cm="1">
        <f t="array" ref="I32">IFERROR(TRIM(_xlfn.TEXTSPLIT(_xlfn.XLOOKUP(H32,techniques!$A$2:$A$608,techniques!$B$2:$B$608),":")),"")</f>
        <v/>
      </c>
      <c r="J32" s="28"/>
      <c r="K32" s="28" t="str">
        <f t="shared" si="0"/>
        <v/>
      </c>
    </row>
    <row r="33" spans="8:11" hidden="1" outlineLevel="1" x14ac:dyDescent="0.45">
      <c r="H33" s="28"/>
      <c r="I33" s="28" t="str" cm="1">
        <f t="array" ref="I33">IFERROR(TRIM(_xlfn.TEXTSPLIT(_xlfn.XLOOKUP(H33,techniques!$A$2:$A$608,techniques!$B$2:$B$608),":")),"")</f>
        <v/>
      </c>
      <c r="J33" s="28"/>
      <c r="K33" s="28" t="str">
        <f t="shared" si="0"/>
        <v/>
      </c>
    </row>
    <row r="34" spans="8:11" hidden="1" outlineLevel="1" x14ac:dyDescent="0.45">
      <c r="H34" s="28"/>
      <c r="I34" s="28" t="str" cm="1">
        <f t="array" ref="I34">IFERROR(TRIM(_xlfn.TEXTSPLIT(_xlfn.XLOOKUP(H34,techniques!$A$2:$A$608,techniques!$B$2:$B$608),":")),"")</f>
        <v/>
      </c>
      <c r="J34" s="28"/>
      <c r="K34" s="28" t="str">
        <f t="shared" si="0"/>
        <v/>
      </c>
    </row>
    <row r="35" spans="8:11" hidden="1" outlineLevel="1" x14ac:dyDescent="0.45">
      <c r="H35" s="28"/>
      <c r="I35" s="28" t="str" cm="1">
        <f t="array" ref="I35">IFERROR(TRIM(_xlfn.TEXTSPLIT(_xlfn.XLOOKUP(H35,techniques!$A$2:$A$608,techniques!$B$2:$B$608),":")),"")</f>
        <v/>
      </c>
      <c r="J35" s="28"/>
      <c r="K35" s="28" t="str">
        <f t="shared" si="0"/>
        <v/>
      </c>
    </row>
    <row r="36" spans="8:11" hidden="1" outlineLevel="1" x14ac:dyDescent="0.45">
      <c r="H36" s="28"/>
      <c r="I36" s="28" t="str" cm="1">
        <f t="array" ref="I36">IFERROR(TRIM(_xlfn.TEXTSPLIT(_xlfn.XLOOKUP(H36,techniques!$A$2:$A$608,techniques!$B$2:$B$608),":")),"")</f>
        <v/>
      </c>
      <c r="J36" s="28"/>
      <c r="K36" s="28" t="str">
        <f t="shared" si="0"/>
        <v/>
      </c>
    </row>
    <row r="37" spans="8:11" hidden="1" outlineLevel="1" x14ac:dyDescent="0.45">
      <c r="H37" s="28"/>
      <c r="I37" s="28" t="str" cm="1">
        <f t="array" ref="I37">IFERROR(TRIM(_xlfn.TEXTSPLIT(_xlfn.XLOOKUP(H37,techniques!$A$2:$A$608,techniques!$B$2:$B$608),":")),"")</f>
        <v/>
      </c>
      <c r="J37" s="28"/>
      <c r="K37" s="28" t="str">
        <f t="shared" si="0"/>
        <v/>
      </c>
    </row>
    <row r="38" spans="8:11" hidden="1" outlineLevel="1" x14ac:dyDescent="0.45">
      <c r="H38" s="28"/>
      <c r="I38" s="28" t="str" cm="1">
        <f t="array" ref="I38">IFERROR(TRIM(_xlfn.TEXTSPLIT(_xlfn.XLOOKUP(H38,techniques!$A$2:$A$608,techniques!$B$2:$B$608),":")),"")</f>
        <v/>
      </c>
      <c r="J38" s="28"/>
      <c r="K38" s="28" t="str">
        <f t="shared" si="0"/>
        <v/>
      </c>
    </row>
    <row r="39" spans="8:11" hidden="1" outlineLevel="1" x14ac:dyDescent="0.45">
      <c r="H39" s="28"/>
      <c r="I39" s="28" t="str" cm="1">
        <f t="array" ref="I39">IFERROR(TRIM(_xlfn.TEXTSPLIT(_xlfn.XLOOKUP(H39,techniques!$A$2:$A$608,techniques!$B$2:$B$608),":")),"")</f>
        <v/>
      </c>
      <c r="J39" s="28"/>
      <c r="K39" s="28" t="str">
        <f t="shared" si="0"/>
        <v/>
      </c>
    </row>
    <row r="40" spans="8:11" hidden="1" outlineLevel="1" x14ac:dyDescent="0.45">
      <c r="H40" s="28"/>
      <c r="I40" s="28" t="str" cm="1">
        <f t="array" ref="I40">IFERROR(TRIM(_xlfn.TEXTSPLIT(_xlfn.XLOOKUP(H40,techniques!$A$2:$A$608,techniques!$B$2:$B$608),":")),"")</f>
        <v/>
      </c>
      <c r="J40" s="28"/>
      <c r="K40" s="28" t="str">
        <f t="shared" si="0"/>
        <v/>
      </c>
    </row>
    <row r="41" spans="8:11" hidden="1" outlineLevel="1" x14ac:dyDescent="0.45">
      <c r="H41" s="28"/>
      <c r="I41" s="28" t="str" cm="1">
        <f t="array" ref="I41">IFERROR(TRIM(_xlfn.TEXTSPLIT(_xlfn.XLOOKUP(H41,techniques!$A$2:$A$608,techniques!$B$2:$B$608),":")),"")</f>
        <v/>
      </c>
      <c r="J41" s="28"/>
      <c r="K41" s="28" t="str">
        <f t="shared" si="0"/>
        <v/>
      </c>
    </row>
    <row r="42" spans="8:11" hidden="1" outlineLevel="1" x14ac:dyDescent="0.45">
      <c r="H42" s="28"/>
      <c r="I42" s="28" t="str" cm="1">
        <f t="array" ref="I42">IFERROR(TRIM(_xlfn.TEXTSPLIT(_xlfn.XLOOKUP(H42,techniques!$A$2:$A$608,techniques!$B$2:$B$608),":")),"")</f>
        <v/>
      </c>
      <c r="J42" s="28"/>
      <c r="K42" s="28" t="str">
        <f t="shared" si="0"/>
        <v/>
      </c>
    </row>
    <row r="43" spans="8:11" hidden="1" outlineLevel="1" x14ac:dyDescent="0.45">
      <c r="H43" s="28"/>
      <c r="I43" s="28" t="str" cm="1">
        <f t="array" ref="I43">IFERROR(TRIM(_xlfn.TEXTSPLIT(_xlfn.XLOOKUP(H43,techniques!$A$2:$A$608,techniques!$B$2:$B$608),":")),"")</f>
        <v/>
      </c>
      <c r="J43" s="28"/>
      <c r="K43" s="28" t="str">
        <f t="shared" si="0"/>
        <v/>
      </c>
    </row>
    <row r="44" spans="8:11" hidden="1" outlineLevel="1" x14ac:dyDescent="0.45">
      <c r="H44" s="28"/>
      <c r="I44" s="28" t="str" cm="1">
        <f t="array" ref="I44">IFERROR(TRIM(_xlfn.TEXTSPLIT(_xlfn.XLOOKUP(H44,techniques!$A$2:$A$608,techniques!$B$2:$B$608),":")),"")</f>
        <v/>
      </c>
      <c r="J44" s="28"/>
      <c r="K44" s="28" t="str">
        <f t="shared" si="0"/>
        <v/>
      </c>
    </row>
    <row r="45" spans="8:11" hidden="1" outlineLevel="1" x14ac:dyDescent="0.45">
      <c r="H45" s="28"/>
      <c r="I45" s="28" t="str" cm="1">
        <f t="array" ref="I45">IFERROR(TRIM(_xlfn.TEXTSPLIT(_xlfn.XLOOKUP(H45,techniques!$A$2:$A$608,techniques!$B$2:$B$608),":")),"")</f>
        <v/>
      </c>
      <c r="J45" s="28"/>
      <c r="K45" s="28" t="str">
        <f t="shared" si="0"/>
        <v/>
      </c>
    </row>
    <row r="46" spans="8:11" hidden="1" outlineLevel="1" x14ac:dyDescent="0.45">
      <c r="H46" s="28"/>
      <c r="I46" s="28" t="str" cm="1">
        <f t="array" ref="I46">IFERROR(TRIM(_xlfn.TEXTSPLIT(_xlfn.XLOOKUP(H46,techniques!$A$2:$A$608,techniques!$B$2:$B$608),":")),"")</f>
        <v/>
      </c>
      <c r="J46" s="28"/>
      <c r="K46" s="28" t="str">
        <f t="shared" si="0"/>
        <v/>
      </c>
    </row>
    <row r="47" spans="8:11" hidden="1" outlineLevel="1" x14ac:dyDescent="0.45">
      <c r="H47" s="28"/>
      <c r="I47" s="28" t="str" cm="1">
        <f t="array" ref="I47">IFERROR(TRIM(_xlfn.TEXTSPLIT(_xlfn.XLOOKUP(H47,techniques!$A$2:$A$608,techniques!$B$2:$B$608),":")),"")</f>
        <v/>
      </c>
      <c r="J47" s="28"/>
      <c r="K47" s="28" t="str">
        <f t="shared" si="0"/>
        <v/>
      </c>
    </row>
    <row r="48" spans="8:11" hidden="1" outlineLevel="1" x14ac:dyDescent="0.45">
      <c r="H48" s="28"/>
      <c r="I48" s="28" t="str" cm="1">
        <f t="array" ref="I48">IFERROR(TRIM(_xlfn.TEXTSPLIT(_xlfn.XLOOKUP(H48,techniques!$A$2:$A$608,techniques!$B$2:$B$608),":")),"")</f>
        <v/>
      </c>
      <c r="J48" s="28"/>
      <c r="K48" s="28" t="str">
        <f t="shared" si="0"/>
        <v/>
      </c>
    </row>
    <row r="49" spans="8:11" hidden="1" outlineLevel="1" x14ac:dyDescent="0.45">
      <c r="H49" s="28"/>
      <c r="I49" s="28" t="str" cm="1">
        <f t="array" ref="I49">IFERROR(TRIM(_xlfn.TEXTSPLIT(_xlfn.XLOOKUP(H49,techniques!$A$2:$A$608,techniques!$B$2:$B$608),":")),"")</f>
        <v/>
      </c>
      <c r="J49" s="28"/>
      <c r="K49" s="28" t="str">
        <f t="shared" si="0"/>
        <v/>
      </c>
    </row>
    <row r="50" spans="8:11" hidden="1" outlineLevel="1" x14ac:dyDescent="0.45">
      <c r="H50" s="28"/>
      <c r="I50" s="28" t="str" cm="1">
        <f t="array" ref="I50">IFERROR(TRIM(_xlfn.TEXTSPLIT(_xlfn.XLOOKUP(H50,techniques!$A$2:$A$608,techniques!$B$2:$B$608),":")),"")</f>
        <v/>
      </c>
      <c r="J50" s="28"/>
      <c r="K50" s="28" t="str">
        <f t="shared" si="0"/>
        <v/>
      </c>
    </row>
    <row r="51" spans="8:11" hidden="1" outlineLevel="1" x14ac:dyDescent="0.45">
      <c r="H51" s="28"/>
      <c r="I51" s="28" t="str" cm="1">
        <f t="array" ref="I51">IFERROR(TRIM(_xlfn.TEXTSPLIT(_xlfn.XLOOKUP(H51,techniques!$A$2:$A$608,techniques!$B$2:$B$608),":")),"")</f>
        <v/>
      </c>
      <c r="J51" s="28"/>
      <c r="K51" s="28" t="str">
        <f t="shared" si="0"/>
        <v/>
      </c>
    </row>
    <row r="52" spans="8:11" hidden="1" outlineLevel="1" x14ac:dyDescent="0.45">
      <c r="H52" s="28"/>
      <c r="I52" s="28" t="str" cm="1">
        <f t="array" ref="I52">IFERROR(TRIM(_xlfn.TEXTSPLIT(_xlfn.XLOOKUP(H52,techniques!$A$2:$A$608,techniques!$B$2:$B$608),":")),"")</f>
        <v/>
      </c>
      <c r="J52" s="28"/>
      <c r="K52" s="28" t="str">
        <f t="shared" si="0"/>
        <v/>
      </c>
    </row>
    <row r="53" spans="8:11" hidden="1" outlineLevel="1" x14ac:dyDescent="0.45">
      <c r="H53" s="28"/>
      <c r="I53" s="28" t="str" cm="1">
        <f t="array" ref="I53">IFERROR(TRIM(_xlfn.TEXTSPLIT(_xlfn.XLOOKUP(H53,techniques!$A$2:$A$608,techniques!$B$2:$B$608),":")),"")</f>
        <v/>
      </c>
      <c r="J53" s="28"/>
      <c r="K53" s="28" t="str">
        <f t="shared" si="0"/>
        <v/>
      </c>
    </row>
    <row r="54" spans="8:11" hidden="1" outlineLevel="1" x14ac:dyDescent="0.45">
      <c r="H54" s="28"/>
      <c r="I54" s="28" t="str" cm="1">
        <f t="array" ref="I54">IFERROR(TRIM(_xlfn.TEXTSPLIT(_xlfn.XLOOKUP(H54,techniques!$A$2:$A$608,techniques!$B$2:$B$608),":")),"")</f>
        <v/>
      </c>
      <c r="J54" s="28"/>
      <c r="K54" s="28" t="str">
        <f t="shared" si="0"/>
        <v/>
      </c>
    </row>
    <row r="55" spans="8:11" hidden="1" outlineLevel="1" x14ac:dyDescent="0.45">
      <c r="H55" s="28"/>
      <c r="I55" s="28" t="str" cm="1">
        <f t="array" ref="I55">IFERROR(TRIM(_xlfn.TEXTSPLIT(_xlfn.XLOOKUP(H55,techniques!$A$2:$A$608,techniques!$B$2:$B$608),":")),"")</f>
        <v/>
      </c>
      <c r="J55" s="28"/>
      <c r="K55" s="28" t="str">
        <f t="shared" si="0"/>
        <v/>
      </c>
    </row>
    <row r="56" spans="8:11" hidden="1" outlineLevel="1" x14ac:dyDescent="0.45">
      <c r="H56" s="28"/>
      <c r="I56" s="28" t="str" cm="1">
        <f t="array" ref="I56">IFERROR(TRIM(_xlfn.TEXTSPLIT(_xlfn.XLOOKUP(H56,techniques!$A$2:$A$608,techniques!$B$2:$B$608),":")),"")</f>
        <v/>
      </c>
      <c r="J56" s="28"/>
      <c r="K56" s="28" t="str">
        <f t="shared" si="0"/>
        <v/>
      </c>
    </row>
    <row r="57" spans="8:11" hidden="1" outlineLevel="1" x14ac:dyDescent="0.45">
      <c r="H57" s="28"/>
      <c r="I57" s="28" t="str" cm="1">
        <f t="array" ref="I57">IFERROR(TRIM(_xlfn.TEXTSPLIT(_xlfn.XLOOKUP(H57,techniques!$A$2:$A$608,techniques!$B$2:$B$608),":")),"")</f>
        <v/>
      </c>
      <c r="J57" s="28"/>
      <c r="K57" s="28" t="str">
        <f t="shared" si="0"/>
        <v/>
      </c>
    </row>
    <row r="58" spans="8:11" hidden="1" outlineLevel="1" x14ac:dyDescent="0.45">
      <c r="H58" s="28"/>
      <c r="I58" s="28" t="str" cm="1">
        <f t="array" ref="I58">IFERROR(TRIM(_xlfn.TEXTSPLIT(_xlfn.XLOOKUP(H58,techniques!$A$2:$A$608,techniques!$B$2:$B$608),":")),"")</f>
        <v/>
      </c>
      <c r="J58" s="28"/>
      <c r="K58" s="28" t="str">
        <f t="shared" si="0"/>
        <v/>
      </c>
    </row>
    <row r="59" spans="8:11" hidden="1" outlineLevel="1" x14ac:dyDescent="0.45">
      <c r="H59" s="28"/>
      <c r="I59" s="28" t="str" cm="1">
        <f t="array" ref="I59">IFERROR(TRIM(_xlfn.TEXTSPLIT(_xlfn.XLOOKUP(H59,techniques!$A$2:$A$608,techniques!$B$2:$B$608),":")),"")</f>
        <v/>
      </c>
      <c r="J59" s="28"/>
      <c r="K59" s="28" t="str">
        <f t="shared" si="0"/>
        <v/>
      </c>
    </row>
    <row r="60" spans="8:11" hidden="1" outlineLevel="1" x14ac:dyDescent="0.45">
      <c r="H60" s="28"/>
      <c r="I60" s="28" t="str" cm="1">
        <f t="array" ref="I60">IFERROR(TRIM(_xlfn.TEXTSPLIT(_xlfn.XLOOKUP(H60,techniques!$A$2:$A$608,techniques!$B$2:$B$608),":")),"")</f>
        <v/>
      </c>
      <c r="J60" s="28"/>
      <c r="K60" s="28" t="str">
        <f t="shared" si="0"/>
        <v/>
      </c>
    </row>
    <row r="61" spans="8:11" hidden="1" outlineLevel="1" x14ac:dyDescent="0.45">
      <c r="H61" s="28"/>
      <c r="I61" s="28" t="str" cm="1">
        <f t="array" ref="I61">IFERROR(TRIM(_xlfn.TEXTSPLIT(_xlfn.XLOOKUP(H61,techniques!$A$2:$A$608,techniques!$B$2:$B$608),":")),"")</f>
        <v/>
      </c>
      <c r="J61" s="28"/>
      <c r="K61" s="28" t="str">
        <f t="shared" si="0"/>
        <v/>
      </c>
    </row>
    <row r="62" spans="8:11" hidden="1" outlineLevel="1" x14ac:dyDescent="0.45">
      <c r="H62" s="28"/>
      <c r="I62" s="28" t="str" cm="1">
        <f t="array" ref="I62">IFERROR(TRIM(_xlfn.TEXTSPLIT(_xlfn.XLOOKUP(H62,techniques!$A$2:$A$608,techniques!$B$2:$B$608),":")),"")</f>
        <v/>
      </c>
      <c r="J62" s="28"/>
      <c r="K62" s="28" t="str">
        <f t="shared" si="0"/>
        <v/>
      </c>
    </row>
    <row r="63" spans="8:11" hidden="1" outlineLevel="1" x14ac:dyDescent="0.45">
      <c r="H63" s="28"/>
      <c r="I63" s="28" t="str" cm="1">
        <f t="array" ref="I63">IFERROR(TRIM(_xlfn.TEXTSPLIT(_xlfn.XLOOKUP(H63,techniques!$A$2:$A$608,techniques!$B$2:$B$608),":")),"")</f>
        <v/>
      </c>
      <c r="J63" s="28"/>
      <c r="K63" s="28" t="str">
        <f t="shared" si="0"/>
        <v/>
      </c>
    </row>
    <row r="64" spans="8:11" hidden="1" outlineLevel="1" x14ac:dyDescent="0.45">
      <c r="H64" s="28"/>
      <c r="I64" s="28" t="str" cm="1">
        <f t="array" ref="I64">IFERROR(TRIM(_xlfn.TEXTSPLIT(_xlfn.XLOOKUP(H64,techniques!$A$2:$A$608,techniques!$B$2:$B$608),":")),"")</f>
        <v/>
      </c>
      <c r="J64" s="28"/>
      <c r="K64" s="28" t="str">
        <f t="shared" si="0"/>
        <v/>
      </c>
    </row>
    <row r="65" spans="8:11" hidden="1" outlineLevel="1" x14ac:dyDescent="0.45">
      <c r="H65" s="28"/>
      <c r="I65" s="28" t="str" cm="1">
        <f t="array" ref="I65">IFERROR(TRIM(_xlfn.TEXTSPLIT(_xlfn.XLOOKUP(H65,techniques!$A$2:$A$608,techniques!$B$2:$B$608),":")),"")</f>
        <v/>
      </c>
      <c r="J65" s="28"/>
      <c r="K65" s="28" t="str">
        <f t="shared" si="0"/>
        <v/>
      </c>
    </row>
    <row r="66" spans="8:11" hidden="1" outlineLevel="1" x14ac:dyDescent="0.45">
      <c r="H66" s="28"/>
      <c r="I66" s="28" t="str" cm="1">
        <f t="array" ref="I66">IFERROR(TRIM(_xlfn.TEXTSPLIT(_xlfn.XLOOKUP(H66,techniques!$A$2:$A$608,techniques!$B$2:$B$608),":")),"")</f>
        <v/>
      </c>
      <c r="J66" s="28"/>
      <c r="K66" s="28" t="str">
        <f t="shared" si="0"/>
        <v/>
      </c>
    </row>
    <row r="67" spans="8:11" hidden="1" outlineLevel="1" x14ac:dyDescent="0.45">
      <c r="H67" s="28"/>
      <c r="I67" s="28" t="str" cm="1">
        <f t="array" ref="I67">IFERROR(TRIM(_xlfn.TEXTSPLIT(_xlfn.XLOOKUP(H67,techniques!$A$2:$A$608,techniques!$B$2:$B$608),":")),"")</f>
        <v/>
      </c>
      <c r="J67" s="28"/>
      <c r="K67" s="28" t="str">
        <f t="shared" si="0"/>
        <v/>
      </c>
    </row>
    <row r="68" spans="8:11" hidden="1" outlineLevel="1" x14ac:dyDescent="0.45">
      <c r="H68" s="28"/>
      <c r="I68" s="28" t="str" cm="1">
        <f t="array" ref="I68">IFERROR(TRIM(_xlfn.TEXTSPLIT(_xlfn.XLOOKUP(H68,techniques!$A$2:$A$608,techniques!$B$2:$B$608),":")),"")</f>
        <v/>
      </c>
      <c r="J68" s="28"/>
      <c r="K68" s="28" t="str">
        <f t="shared" si="0"/>
        <v/>
      </c>
    </row>
    <row r="69" spans="8:11" hidden="1" outlineLevel="1" x14ac:dyDescent="0.45">
      <c r="H69" s="28"/>
      <c r="I69" s="28" t="str" cm="1">
        <f t="array" ref="I69">IFERROR(TRIM(_xlfn.TEXTSPLIT(_xlfn.XLOOKUP(H69,techniques!$A$2:$A$608,techniques!$B$2:$B$608),":")),"")</f>
        <v/>
      </c>
      <c r="J69" s="28"/>
      <c r="K69" s="28" t="str">
        <f t="shared" si="0"/>
        <v/>
      </c>
    </row>
    <row r="70" spans="8:11" hidden="1" outlineLevel="1" x14ac:dyDescent="0.45">
      <c r="H70" s="28"/>
      <c r="I70" s="28" t="str" cm="1">
        <f t="array" ref="I70">IFERROR(TRIM(_xlfn.TEXTSPLIT(_xlfn.XLOOKUP(H70,techniques!$A$2:$A$608,techniques!$B$2:$B$608),":")),"")</f>
        <v/>
      </c>
      <c r="J70" s="28"/>
      <c r="K70" s="28" t="str">
        <f t="shared" si="0"/>
        <v/>
      </c>
    </row>
    <row r="71" spans="8:11" hidden="1" outlineLevel="1" x14ac:dyDescent="0.45">
      <c r="H71" s="28"/>
      <c r="I71" s="28" t="str" cm="1">
        <f t="array" ref="I71">IFERROR(TRIM(_xlfn.TEXTSPLIT(_xlfn.XLOOKUP(H71,techniques!$A$2:$A$608,techniques!$B$2:$B$608),":")),"")</f>
        <v/>
      </c>
      <c r="J71" s="28"/>
      <c r="K71" s="28" t="str">
        <f t="shared" si="0"/>
        <v/>
      </c>
    </row>
    <row r="72" spans="8:11" hidden="1" outlineLevel="1" x14ac:dyDescent="0.45">
      <c r="H72" s="28"/>
      <c r="I72" s="28" t="str" cm="1">
        <f t="array" ref="I72">IFERROR(TRIM(_xlfn.TEXTSPLIT(_xlfn.XLOOKUP(H72,techniques!$A$2:$A$608,techniques!$B$2:$B$608),":")),"")</f>
        <v/>
      </c>
      <c r="J72" s="28"/>
      <c r="K72" s="28" t="str">
        <f t="shared" si="0"/>
        <v/>
      </c>
    </row>
    <row r="73" spans="8:11" hidden="1" outlineLevel="1" x14ac:dyDescent="0.45">
      <c r="H73" s="28"/>
      <c r="I73" s="28" t="str" cm="1">
        <f t="array" ref="I73">IFERROR(TRIM(_xlfn.TEXTSPLIT(_xlfn.XLOOKUP(H73,techniques!$A$2:$A$608,techniques!$B$2:$B$608),":")),"")</f>
        <v/>
      </c>
      <c r="J73" s="28"/>
      <c r="K73" s="28" t="str">
        <f t="shared" si="0"/>
        <v/>
      </c>
    </row>
    <row r="74" spans="8:11" hidden="1" outlineLevel="1" x14ac:dyDescent="0.45">
      <c r="H74" s="28"/>
      <c r="I74" s="28" t="str" cm="1">
        <f t="array" ref="I74">IFERROR(TRIM(_xlfn.TEXTSPLIT(_xlfn.XLOOKUP(H74,techniques!$A$2:$A$608,techniques!$B$2:$B$608),":")),"")</f>
        <v/>
      </c>
      <c r="J74" s="28"/>
      <c r="K74" s="28" t="str">
        <f t="shared" si="0"/>
        <v/>
      </c>
    </row>
    <row r="75" spans="8:11" hidden="1" outlineLevel="1" x14ac:dyDescent="0.45">
      <c r="H75" s="28"/>
      <c r="I75" s="28" t="str" cm="1">
        <f t="array" ref="I75">IFERROR(TRIM(_xlfn.TEXTSPLIT(_xlfn.XLOOKUP(H75,techniques!$A$2:$A$608,techniques!$B$2:$B$608),":")),"")</f>
        <v/>
      </c>
      <c r="J75" s="28"/>
      <c r="K75" s="28" t="str">
        <f t="shared" si="0"/>
        <v/>
      </c>
    </row>
    <row r="76" spans="8:11" hidden="1" outlineLevel="1" x14ac:dyDescent="0.45">
      <c r="H76" s="28"/>
      <c r="I76" s="28" t="str" cm="1">
        <f t="array" ref="I76">IFERROR(TRIM(_xlfn.TEXTSPLIT(_xlfn.XLOOKUP(H76,techniques!$A$2:$A$608,techniques!$B$2:$B$608),":")),"")</f>
        <v/>
      </c>
      <c r="J76" s="28"/>
      <c r="K76" s="28" t="str">
        <f t="shared" si="0"/>
        <v/>
      </c>
    </row>
    <row r="77" spans="8:11" hidden="1" outlineLevel="1" x14ac:dyDescent="0.45">
      <c r="H77" s="28"/>
      <c r="I77" s="28" t="str" cm="1">
        <f t="array" ref="I77">IFERROR(TRIM(_xlfn.TEXTSPLIT(_xlfn.XLOOKUP(H77,techniques!$A$2:$A$608,techniques!$B$2:$B$608),":")),"")</f>
        <v/>
      </c>
      <c r="J77" s="28"/>
      <c r="K77" s="28" t="str">
        <f t="shared" si="0"/>
        <v/>
      </c>
    </row>
    <row r="78" spans="8:11" hidden="1" outlineLevel="1" x14ac:dyDescent="0.45">
      <c r="H78" s="28"/>
      <c r="I78" s="28" t="str" cm="1">
        <f t="array" ref="I78">IFERROR(TRIM(_xlfn.TEXTSPLIT(_xlfn.XLOOKUP(H78,techniques!$A$2:$A$608,techniques!$B$2:$B$608),":")),"")</f>
        <v/>
      </c>
      <c r="J78" s="28"/>
      <c r="K78" s="28" t="str">
        <f t="shared" si="0"/>
        <v/>
      </c>
    </row>
    <row r="79" spans="8:11" hidden="1" outlineLevel="1" x14ac:dyDescent="0.45">
      <c r="H79" s="28"/>
      <c r="I79" s="28" t="str" cm="1">
        <f t="array" ref="I79">IFERROR(TRIM(_xlfn.TEXTSPLIT(_xlfn.XLOOKUP(H79,techniques!$A$2:$A$608,techniques!$B$2:$B$608),":")),"")</f>
        <v/>
      </c>
      <c r="J79" s="28"/>
      <c r="K79" s="28" t="str">
        <f t="shared" si="0"/>
        <v/>
      </c>
    </row>
    <row r="80" spans="8:11" hidden="1" outlineLevel="1" x14ac:dyDescent="0.45">
      <c r="H80" s="28"/>
      <c r="I80" s="28" t="str" cm="1">
        <f t="array" ref="I80">IFERROR(TRIM(_xlfn.TEXTSPLIT(_xlfn.XLOOKUP(H80,techniques!$A$2:$A$608,techniques!$B$2:$B$608),":")),"")</f>
        <v/>
      </c>
      <c r="J80" s="28"/>
      <c r="K80" s="28" t="str">
        <f t="shared" si="0"/>
        <v/>
      </c>
    </row>
    <row r="81" spans="8:11" hidden="1" outlineLevel="1" x14ac:dyDescent="0.45">
      <c r="H81" s="28"/>
      <c r="I81" s="28" t="str" cm="1">
        <f t="array" ref="I81">IFERROR(TRIM(_xlfn.TEXTSPLIT(_xlfn.XLOOKUP(H81,techniques!$A$2:$A$608,techniques!$B$2:$B$608),":")),"")</f>
        <v/>
      </c>
      <c r="J81" s="28"/>
      <c r="K81" s="28" t="str">
        <f t="shared" ref="K81:K144" si="1">IF(J81="",_xlfn.TEXTJOIN(": ",TRUE,H81,I81),_xlfn.TEXTJOIN(": ",TRUE,H81,J81))</f>
        <v/>
      </c>
    </row>
    <row r="82" spans="8:11" hidden="1" outlineLevel="1" x14ac:dyDescent="0.45">
      <c r="H82" s="28"/>
      <c r="I82" s="28" t="str" cm="1">
        <f t="array" ref="I82">IFERROR(TRIM(_xlfn.TEXTSPLIT(_xlfn.XLOOKUP(H82,techniques!$A$2:$A$608,techniques!$B$2:$B$608),":")),"")</f>
        <v/>
      </c>
      <c r="J82" s="28"/>
      <c r="K82" s="28" t="str">
        <f t="shared" si="1"/>
        <v/>
      </c>
    </row>
    <row r="83" spans="8:11" hidden="1" outlineLevel="1" x14ac:dyDescent="0.45">
      <c r="H83" s="28"/>
      <c r="I83" s="28" t="str" cm="1">
        <f t="array" ref="I83">IFERROR(TRIM(_xlfn.TEXTSPLIT(_xlfn.XLOOKUP(H83,techniques!$A$2:$A$608,techniques!$B$2:$B$608),":")),"")</f>
        <v/>
      </c>
      <c r="J83" s="28"/>
      <c r="K83" s="28" t="str">
        <f t="shared" si="1"/>
        <v/>
      </c>
    </row>
    <row r="84" spans="8:11" hidden="1" outlineLevel="1" x14ac:dyDescent="0.45">
      <c r="H84" s="28"/>
      <c r="I84" s="28" t="str" cm="1">
        <f t="array" ref="I84">IFERROR(TRIM(_xlfn.TEXTSPLIT(_xlfn.XLOOKUP(H84,techniques!$A$2:$A$608,techniques!$B$2:$B$608),":")),"")</f>
        <v/>
      </c>
      <c r="J84" s="28"/>
      <c r="K84" s="28" t="str">
        <f t="shared" si="1"/>
        <v/>
      </c>
    </row>
    <row r="85" spans="8:11" hidden="1" outlineLevel="1" x14ac:dyDescent="0.45">
      <c r="H85" s="28"/>
      <c r="I85" s="28" t="str" cm="1">
        <f t="array" ref="I85">IFERROR(TRIM(_xlfn.TEXTSPLIT(_xlfn.XLOOKUP(H85,techniques!$A$2:$A$608,techniques!$B$2:$B$608),":")),"")</f>
        <v/>
      </c>
      <c r="J85" s="28"/>
      <c r="K85" s="28" t="str">
        <f t="shared" si="1"/>
        <v/>
      </c>
    </row>
    <row r="86" spans="8:11" hidden="1" outlineLevel="1" x14ac:dyDescent="0.45">
      <c r="H86" s="28"/>
      <c r="I86" s="28" t="str" cm="1">
        <f t="array" ref="I86">IFERROR(TRIM(_xlfn.TEXTSPLIT(_xlfn.XLOOKUP(H86,techniques!$A$2:$A$608,techniques!$B$2:$B$608),":")),"")</f>
        <v/>
      </c>
      <c r="J86" s="28"/>
      <c r="K86" s="28" t="str">
        <f t="shared" si="1"/>
        <v/>
      </c>
    </row>
    <row r="87" spans="8:11" hidden="1" outlineLevel="1" x14ac:dyDescent="0.45">
      <c r="H87" s="28"/>
      <c r="I87" s="28" t="str" cm="1">
        <f t="array" ref="I87">IFERROR(TRIM(_xlfn.TEXTSPLIT(_xlfn.XLOOKUP(H87,techniques!$A$2:$A$608,techniques!$B$2:$B$608),":")),"")</f>
        <v/>
      </c>
      <c r="J87" s="28"/>
      <c r="K87" s="28" t="str">
        <f t="shared" si="1"/>
        <v/>
      </c>
    </row>
    <row r="88" spans="8:11" hidden="1" outlineLevel="1" x14ac:dyDescent="0.45">
      <c r="H88" s="28"/>
      <c r="I88" s="28" t="str" cm="1">
        <f t="array" ref="I88">IFERROR(TRIM(_xlfn.TEXTSPLIT(_xlfn.XLOOKUP(H88,techniques!$A$2:$A$608,techniques!$B$2:$B$608),":")),"")</f>
        <v/>
      </c>
      <c r="J88" s="28"/>
      <c r="K88" s="28" t="str">
        <f t="shared" si="1"/>
        <v/>
      </c>
    </row>
    <row r="89" spans="8:11" hidden="1" outlineLevel="1" x14ac:dyDescent="0.45">
      <c r="H89" s="28"/>
      <c r="I89" s="28" t="str" cm="1">
        <f t="array" ref="I89">IFERROR(TRIM(_xlfn.TEXTSPLIT(_xlfn.XLOOKUP(H89,techniques!$A$2:$A$608,techniques!$B$2:$B$608),":")),"")</f>
        <v/>
      </c>
      <c r="J89" s="28"/>
      <c r="K89" s="28" t="str">
        <f t="shared" si="1"/>
        <v/>
      </c>
    </row>
    <row r="90" spans="8:11" hidden="1" outlineLevel="1" x14ac:dyDescent="0.45">
      <c r="H90" s="28"/>
      <c r="I90" s="28" t="str" cm="1">
        <f t="array" ref="I90">IFERROR(TRIM(_xlfn.TEXTSPLIT(_xlfn.XLOOKUP(H90,techniques!$A$2:$A$608,techniques!$B$2:$B$608),":")),"")</f>
        <v/>
      </c>
      <c r="J90" s="28"/>
      <c r="K90" s="28" t="str">
        <f t="shared" si="1"/>
        <v/>
      </c>
    </row>
    <row r="91" spans="8:11" hidden="1" outlineLevel="1" x14ac:dyDescent="0.45">
      <c r="H91" s="28"/>
      <c r="I91" s="28" t="str" cm="1">
        <f t="array" ref="I91">IFERROR(TRIM(_xlfn.TEXTSPLIT(_xlfn.XLOOKUP(H91,techniques!$A$2:$A$608,techniques!$B$2:$B$608),":")),"")</f>
        <v/>
      </c>
      <c r="J91" s="28"/>
      <c r="K91" s="28" t="str">
        <f t="shared" si="1"/>
        <v/>
      </c>
    </row>
    <row r="92" spans="8:11" hidden="1" outlineLevel="1" x14ac:dyDescent="0.45">
      <c r="H92" s="28"/>
      <c r="I92" s="28" t="str" cm="1">
        <f t="array" ref="I92">IFERROR(TRIM(_xlfn.TEXTSPLIT(_xlfn.XLOOKUP(H92,techniques!$A$2:$A$608,techniques!$B$2:$B$608),":")),"")</f>
        <v/>
      </c>
      <c r="J92" s="28"/>
      <c r="K92" s="28" t="str">
        <f t="shared" si="1"/>
        <v/>
      </c>
    </row>
    <row r="93" spans="8:11" hidden="1" outlineLevel="1" x14ac:dyDescent="0.45">
      <c r="H93" s="28"/>
      <c r="I93" s="28" t="str" cm="1">
        <f t="array" ref="I93">IFERROR(TRIM(_xlfn.TEXTSPLIT(_xlfn.XLOOKUP(H93,techniques!$A$2:$A$608,techniques!$B$2:$B$608),":")),"")</f>
        <v/>
      </c>
      <c r="J93" s="28"/>
      <c r="K93" s="28" t="str">
        <f t="shared" si="1"/>
        <v/>
      </c>
    </row>
    <row r="94" spans="8:11" hidden="1" outlineLevel="1" x14ac:dyDescent="0.45">
      <c r="H94" s="28"/>
      <c r="I94" s="28" t="str" cm="1">
        <f t="array" ref="I94">IFERROR(TRIM(_xlfn.TEXTSPLIT(_xlfn.XLOOKUP(H94,techniques!$A$2:$A$608,techniques!$B$2:$B$608),":")),"")</f>
        <v/>
      </c>
      <c r="J94" s="28"/>
      <c r="K94" s="28" t="str">
        <f t="shared" si="1"/>
        <v/>
      </c>
    </row>
    <row r="95" spans="8:11" hidden="1" outlineLevel="1" x14ac:dyDescent="0.45">
      <c r="H95" s="28"/>
      <c r="I95" s="28" t="str" cm="1">
        <f t="array" ref="I95">IFERROR(TRIM(_xlfn.TEXTSPLIT(_xlfn.XLOOKUP(H95,techniques!$A$2:$A$608,techniques!$B$2:$B$608),":")),"")</f>
        <v/>
      </c>
      <c r="J95" s="28"/>
      <c r="K95" s="28" t="str">
        <f t="shared" si="1"/>
        <v/>
      </c>
    </row>
    <row r="96" spans="8:11" hidden="1" outlineLevel="1" x14ac:dyDescent="0.45">
      <c r="H96" s="28"/>
      <c r="I96" s="28" t="str" cm="1">
        <f t="array" ref="I96">IFERROR(TRIM(_xlfn.TEXTSPLIT(_xlfn.XLOOKUP(H96,techniques!$A$2:$A$608,techniques!$B$2:$B$608),":")),"")</f>
        <v/>
      </c>
      <c r="J96" s="28"/>
      <c r="K96" s="28" t="str">
        <f t="shared" si="1"/>
        <v/>
      </c>
    </row>
    <row r="97" spans="8:11" hidden="1" outlineLevel="1" x14ac:dyDescent="0.45">
      <c r="H97" s="28"/>
      <c r="I97" s="28" t="str" cm="1">
        <f t="array" ref="I97">IFERROR(TRIM(_xlfn.TEXTSPLIT(_xlfn.XLOOKUP(H97,techniques!$A$2:$A$608,techniques!$B$2:$B$608),":")),"")</f>
        <v/>
      </c>
      <c r="J97" s="28"/>
      <c r="K97" s="28" t="str">
        <f t="shared" si="1"/>
        <v/>
      </c>
    </row>
    <row r="98" spans="8:11" hidden="1" outlineLevel="1" x14ac:dyDescent="0.45">
      <c r="H98" s="28"/>
      <c r="I98" s="28" t="str" cm="1">
        <f t="array" ref="I98">IFERROR(TRIM(_xlfn.TEXTSPLIT(_xlfn.XLOOKUP(H98,techniques!$A$2:$A$608,techniques!$B$2:$B$608),":")),"")</f>
        <v/>
      </c>
      <c r="J98" s="28"/>
      <c r="K98" s="28" t="str">
        <f t="shared" si="1"/>
        <v/>
      </c>
    </row>
    <row r="99" spans="8:11" hidden="1" outlineLevel="1" x14ac:dyDescent="0.45">
      <c r="H99" s="28"/>
      <c r="I99" s="28" t="str" cm="1">
        <f t="array" ref="I99">IFERROR(TRIM(_xlfn.TEXTSPLIT(_xlfn.XLOOKUP(H99,techniques!$A$2:$A$608,techniques!$B$2:$B$608),":")),"")</f>
        <v/>
      </c>
      <c r="J99" s="28"/>
      <c r="K99" s="28" t="str">
        <f t="shared" si="1"/>
        <v/>
      </c>
    </row>
    <row r="100" spans="8:11" hidden="1" outlineLevel="1" x14ac:dyDescent="0.45">
      <c r="H100" s="28"/>
      <c r="I100" s="28" t="str" cm="1">
        <f t="array" ref="I100">IFERROR(TRIM(_xlfn.TEXTSPLIT(_xlfn.XLOOKUP(H100,techniques!$A$2:$A$608,techniques!$B$2:$B$608),":")),"")</f>
        <v/>
      </c>
      <c r="J100" s="28"/>
      <c r="K100" s="28" t="str">
        <f t="shared" si="1"/>
        <v/>
      </c>
    </row>
    <row r="101" spans="8:11" hidden="1" outlineLevel="1" x14ac:dyDescent="0.45">
      <c r="H101" s="28"/>
      <c r="I101" s="28" t="str" cm="1">
        <f t="array" ref="I101">IFERROR(TRIM(_xlfn.TEXTSPLIT(_xlfn.XLOOKUP(H101,techniques!$A$2:$A$608,techniques!$B$2:$B$608),":")),"")</f>
        <v/>
      </c>
      <c r="J101" s="28"/>
      <c r="K101" s="28" t="str">
        <f t="shared" si="1"/>
        <v/>
      </c>
    </row>
    <row r="102" spans="8:11" hidden="1" outlineLevel="1" x14ac:dyDescent="0.45">
      <c r="H102" s="28"/>
      <c r="I102" s="28" t="str" cm="1">
        <f t="array" ref="I102">IFERROR(TRIM(_xlfn.TEXTSPLIT(_xlfn.XLOOKUP(H102,techniques!$A$2:$A$608,techniques!$B$2:$B$608),":")),"")</f>
        <v/>
      </c>
      <c r="J102" s="28"/>
      <c r="K102" s="28" t="str">
        <f t="shared" si="1"/>
        <v/>
      </c>
    </row>
    <row r="103" spans="8:11" hidden="1" outlineLevel="1" x14ac:dyDescent="0.45">
      <c r="H103" s="28"/>
      <c r="I103" s="28" t="str" cm="1">
        <f t="array" ref="I103">IFERROR(TRIM(_xlfn.TEXTSPLIT(_xlfn.XLOOKUP(H103,techniques!$A$2:$A$608,techniques!$B$2:$B$608),":")),"")</f>
        <v/>
      </c>
      <c r="J103" s="28"/>
      <c r="K103" s="28" t="str">
        <f t="shared" si="1"/>
        <v/>
      </c>
    </row>
    <row r="104" spans="8:11" hidden="1" outlineLevel="1" x14ac:dyDescent="0.45">
      <c r="H104" s="28"/>
      <c r="I104" s="28" t="str" cm="1">
        <f t="array" ref="I104">IFERROR(TRIM(_xlfn.TEXTSPLIT(_xlfn.XLOOKUP(H104,techniques!$A$2:$A$608,techniques!$B$2:$B$608),":")),"")</f>
        <v/>
      </c>
      <c r="J104" s="28"/>
      <c r="K104" s="28" t="str">
        <f t="shared" si="1"/>
        <v/>
      </c>
    </row>
    <row r="105" spans="8:11" hidden="1" outlineLevel="1" x14ac:dyDescent="0.45">
      <c r="H105" s="28"/>
      <c r="I105" s="28" t="str" cm="1">
        <f t="array" ref="I105">IFERROR(TRIM(_xlfn.TEXTSPLIT(_xlfn.XLOOKUP(H105,techniques!$A$2:$A$608,techniques!$B$2:$B$608),":")),"")</f>
        <v/>
      </c>
      <c r="J105" s="28"/>
      <c r="K105" s="28" t="str">
        <f t="shared" si="1"/>
        <v/>
      </c>
    </row>
    <row r="106" spans="8:11" hidden="1" outlineLevel="1" x14ac:dyDescent="0.45">
      <c r="H106" s="28"/>
      <c r="I106" s="28" t="str" cm="1">
        <f t="array" ref="I106">IFERROR(TRIM(_xlfn.TEXTSPLIT(_xlfn.XLOOKUP(H106,techniques!$A$2:$A$608,techniques!$B$2:$B$608),":")),"")</f>
        <v/>
      </c>
      <c r="J106" s="28"/>
      <c r="K106" s="28" t="str">
        <f t="shared" si="1"/>
        <v/>
      </c>
    </row>
    <row r="107" spans="8:11" hidden="1" outlineLevel="1" x14ac:dyDescent="0.45">
      <c r="H107" s="28"/>
      <c r="I107" s="28" t="str" cm="1">
        <f t="array" ref="I107">IFERROR(TRIM(_xlfn.TEXTSPLIT(_xlfn.XLOOKUP(H107,techniques!$A$2:$A$608,techniques!$B$2:$B$608),":")),"")</f>
        <v/>
      </c>
      <c r="J107" s="28"/>
      <c r="K107" s="28" t="str">
        <f t="shared" si="1"/>
        <v/>
      </c>
    </row>
    <row r="108" spans="8:11" hidden="1" outlineLevel="1" x14ac:dyDescent="0.45">
      <c r="H108" s="28"/>
      <c r="I108" s="28" t="str" cm="1">
        <f t="array" ref="I108">IFERROR(TRIM(_xlfn.TEXTSPLIT(_xlfn.XLOOKUP(H108,techniques!$A$2:$A$608,techniques!$B$2:$B$608),":")),"")</f>
        <v/>
      </c>
      <c r="J108" s="28"/>
      <c r="K108" s="28" t="str">
        <f t="shared" si="1"/>
        <v/>
      </c>
    </row>
    <row r="109" spans="8:11" hidden="1" outlineLevel="1" x14ac:dyDescent="0.45">
      <c r="H109" s="28"/>
      <c r="I109" s="28" t="str" cm="1">
        <f t="array" ref="I109">IFERROR(TRIM(_xlfn.TEXTSPLIT(_xlfn.XLOOKUP(H109,techniques!$A$2:$A$608,techniques!$B$2:$B$608),":")),"")</f>
        <v/>
      </c>
      <c r="J109" s="28"/>
      <c r="K109" s="28" t="str">
        <f t="shared" si="1"/>
        <v/>
      </c>
    </row>
    <row r="110" spans="8:11" hidden="1" outlineLevel="1" x14ac:dyDescent="0.45">
      <c r="H110" s="28"/>
      <c r="I110" s="28" t="str" cm="1">
        <f t="array" ref="I110">IFERROR(TRIM(_xlfn.TEXTSPLIT(_xlfn.XLOOKUP(H110,techniques!$A$2:$A$608,techniques!$B$2:$B$608),":")),"")</f>
        <v/>
      </c>
      <c r="J110" s="28"/>
      <c r="K110" s="28" t="str">
        <f t="shared" si="1"/>
        <v/>
      </c>
    </row>
    <row r="111" spans="8:11" hidden="1" outlineLevel="1" x14ac:dyDescent="0.45">
      <c r="H111" s="28"/>
      <c r="I111" s="28" t="str" cm="1">
        <f t="array" ref="I111">IFERROR(TRIM(_xlfn.TEXTSPLIT(_xlfn.XLOOKUP(H111,techniques!$A$2:$A$608,techniques!$B$2:$B$608),":")),"")</f>
        <v/>
      </c>
      <c r="J111" s="28"/>
      <c r="K111" s="28" t="str">
        <f t="shared" si="1"/>
        <v/>
      </c>
    </row>
    <row r="112" spans="8:11" hidden="1" outlineLevel="1" x14ac:dyDescent="0.45">
      <c r="H112" s="28"/>
      <c r="I112" s="28" t="str" cm="1">
        <f t="array" ref="I112">IFERROR(TRIM(_xlfn.TEXTSPLIT(_xlfn.XLOOKUP(H112,techniques!$A$2:$A$608,techniques!$B$2:$B$608),":")),"")</f>
        <v/>
      </c>
      <c r="J112" s="28"/>
      <c r="K112" s="28" t="str">
        <f t="shared" si="1"/>
        <v/>
      </c>
    </row>
    <row r="113" spans="8:11" hidden="1" outlineLevel="1" x14ac:dyDescent="0.45">
      <c r="H113" s="28"/>
      <c r="I113" s="28" t="str" cm="1">
        <f t="array" ref="I113">IFERROR(TRIM(_xlfn.TEXTSPLIT(_xlfn.XLOOKUP(H113,techniques!$A$2:$A$608,techniques!$B$2:$B$608),":")),"")</f>
        <v/>
      </c>
      <c r="J113" s="28"/>
      <c r="K113" s="28" t="str">
        <f t="shared" si="1"/>
        <v/>
      </c>
    </row>
    <row r="114" spans="8:11" hidden="1" outlineLevel="1" x14ac:dyDescent="0.45">
      <c r="H114" s="28"/>
      <c r="I114" s="28" t="str" cm="1">
        <f t="array" ref="I114">IFERROR(TRIM(_xlfn.TEXTSPLIT(_xlfn.XLOOKUP(H114,techniques!$A$2:$A$608,techniques!$B$2:$B$608),":")),"")</f>
        <v/>
      </c>
      <c r="J114" s="28"/>
      <c r="K114" s="28" t="str">
        <f t="shared" si="1"/>
        <v/>
      </c>
    </row>
    <row r="115" spans="8:11" hidden="1" outlineLevel="1" x14ac:dyDescent="0.45">
      <c r="H115" s="28"/>
      <c r="I115" s="28" t="str" cm="1">
        <f t="array" ref="I115">IFERROR(TRIM(_xlfn.TEXTSPLIT(_xlfn.XLOOKUP(H115,techniques!$A$2:$A$608,techniques!$B$2:$B$608),":")),"")</f>
        <v/>
      </c>
      <c r="J115" s="28"/>
      <c r="K115" s="28" t="str">
        <f t="shared" si="1"/>
        <v/>
      </c>
    </row>
    <row r="116" spans="8:11" hidden="1" outlineLevel="1" x14ac:dyDescent="0.45">
      <c r="H116" s="28"/>
      <c r="I116" s="28" t="str" cm="1">
        <f t="array" ref="I116">IFERROR(TRIM(_xlfn.TEXTSPLIT(_xlfn.XLOOKUP(H116,techniques!$A$2:$A$608,techniques!$B$2:$B$608),":")),"")</f>
        <v/>
      </c>
      <c r="J116" s="28"/>
      <c r="K116" s="28" t="str">
        <f t="shared" si="1"/>
        <v/>
      </c>
    </row>
    <row r="117" spans="8:11" hidden="1" outlineLevel="1" x14ac:dyDescent="0.45">
      <c r="H117" s="28"/>
      <c r="I117" s="28" t="str" cm="1">
        <f t="array" ref="I117">IFERROR(TRIM(_xlfn.TEXTSPLIT(_xlfn.XLOOKUP(H117,techniques!$A$2:$A$608,techniques!$B$2:$B$608),":")),"")</f>
        <v/>
      </c>
      <c r="J117" s="28"/>
      <c r="K117" s="28" t="str">
        <f t="shared" si="1"/>
        <v/>
      </c>
    </row>
    <row r="118" spans="8:11" hidden="1" outlineLevel="1" x14ac:dyDescent="0.45">
      <c r="H118" s="28"/>
      <c r="I118" s="28" t="str" cm="1">
        <f t="array" ref="I118">IFERROR(TRIM(_xlfn.TEXTSPLIT(_xlfn.XLOOKUP(H118,techniques!$A$2:$A$608,techniques!$B$2:$B$608),":")),"")</f>
        <v/>
      </c>
      <c r="J118" s="28"/>
      <c r="K118" s="28" t="str">
        <f t="shared" si="1"/>
        <v/>
      </c>
    </row>
    <row r="119" spans="8:11" hidden="1" outlineLevel="1" x14ac:dyDescent="0.45">
      <c r="H119" s="28"/>
      <c r="I119" s="28" t="str" cm="1">
        <f t="array" ref="I119">IFERROR(TRIM(_xlfn.TEXTSPLIT(_xlfn.XLOOKUP(H119,techniques!$A$2:$A$608,techniques!$B$2:$B$608),":")),"")</f>
        <v/>
      </c>
      <c r="J119" s="28"/>
      <c r="K119" s="28" t="str">
        <f t="shared" si="1"/>
        <v/>
      </c>
    </row>
    <row r="120" spans="8:11" hidden="1" outlineLevel="1" x14ac:dyDescent="0.45">
      <c r="H120" s="28"/>
      <c r="I120" s="28" t="str" cm="1">
        <f t="array" ref="I120">IFERROR(TRIM(_xlfn.TEXTSPLIT(_xlfn.XLOOKUP(H120,techniques!$A$2:$A$608,techniques!$B$2:$B$608),":")),"")</f>
        <v/>
      </c>
      <c r="J120" s="28"/>
      <c r="K120" s="28" t="str">
        <f t="shared" si="1"/>
        <v/>
      </c>
    </row>
    <row r="121" spans="8:11" hidden="1" outlineLevel="1" x14ac:dyDescent="0.45">
      <c r="H121" s="28"/>
      <c r="I121" s="28" t="str" cm="1">
        <f t="array" ref="I121">IFERROR(TRIM(_xlfn.TEXTSPLIT(_xlfn.XLOOKUP(H121,techniques!$A$2:$A$608,techniques!$B$2:$B$608),":")),"")</f>
        <v/>
      </c>
      <c r="J121" s="28"/>
      <c r="K121" s="28" t="str">
        <f t="shared" si="1"/>
        <v/>
      </c>
    </row>
    <row r="122" spans="8:11" hidden="1" outlineLevel="1" x14ac:dyDescent="0.45">
      <c r="H122" s="28"/>
      <c r="I122" s="28" t="str" cm="1">
        <f t="array" ref="I122">IFERROR(TRIM(_xlfn.TEXTSPLIT(_xlfn.XLOOKUP(H122,techniques!$A$2:$A$608,techniques!$B$2:$B$608),":")),"")</f>
        <v/>
      </c>
      <c r="J122" s="28"/>
      <c r="K122" s="28" t="str">
        <f t="shared" si="1"/>
        <v/>
      </c>
    </row>
    <row r="123" spans="8:11" hidden="1" outlineLevel="1" x14ac:dyDescent="0.45">
      <c r="H123" s="28"/>
      <c r="I123" s="28" t="str" cm="1">
        <f t="array" ref="I123">IFERROR(TRIM(_xlfn.TEXTSPLIT(_xlfn.XLOOKUP(H123,techniques!$A$2:$A$608,techniques!$B$2:$B$608),":")),"")</f>
        <v/>
      </c>
      <c r="J123" s="28"/>
      <c r="K123" s="28" t="str">
        <f t="shared" si="1"/>
        <v/>
      </c>
    </row>
    <row r="124" spans="8:11" hidden="1" outlineLevel="1" x14ac:dyDescent="0.45">
      <c r="H124" s="28"/>
      <c r="I124" s="28" t="str" cm="1">
        <f t="array" ref="I124">IFERROR(TRIM(_xlfn.TEXTSPLIT(_xlfn.XLOOKUP(H124,techniques!$A$2:$A$608,techniques!$B$2:$B$608),":")),"")</f>
        <v/>
      </c>
      <c r="J124" s="28"/>
      <c r="K124" s="28" t="str">
        <f t="shared" si="1"/>
        <v/>
      </c>
    </row>
    <row r="125" spans="8:11" hidden="1" outlineLevel="1" x14ac:dyDescent="0.45">
      <c r="H125" s="28"/>
      <c r="I125" s="28" t="str" cm="1">
        <f t="array" ref="I125">IFERROR(TRIM(_xlfn.TEXTSPLIT(_xlfn.XLOOKUP(H125,techniques!$A$2:$A$608,techniques!$B$2:$B$608),":")),"")</f>
        <v/>
      </c>
      <c r="J125" s="28"/>
      <c r="K125" s="28" t="str">
        <f t="shared" si="1"/>
        <v/>
      </c>
    </row>
    <row r="126" spans="8:11" hidden="1" outlineLevel="1" x14ac:dyDescent="0.45">
      <c r="H126" s="28"/>
      <c r="I126" s="28" t="str" cm="1">
        <f t="array" ref="I126">IFERROR(TRIM(_xlfn.TEXTSPLIT(_xlfn.XLOOKUP(H126,techniques!$A$2:$A$608,techniques!$B$2:$B$608),":")),"")</f>
        <v/>
      </c>
      <c r="J126" s="28"/>
      <c r="K126" s="28" t="str">
        <f t="shared" si="1"/>
        <v/>
      </c>
    </row>
    <row r="127" spans="8:11" hidden="1" outlineLevel="1" x14ac:dyDescent="0.45">
      <c r="H127" s="28"/>
      <c r="I127" s="28" t="str" cm="1">
        <f t="array" ref="I127">IFERROR(TRIM(_xlfn.TEXTSPLIT(_xlfn.XLOOKUP(H127,techniques!$A$2:$A$608,techniques!$B$2:$B$608),":")),"")</f>
        <v/>
      </c>
      <c r="J127" s="28"/>
      <c r="K127" s="28" t="str">
        <f t="shared" si="1"/>
        <v/>
      </c>
    </row>
    <row r="128" spans="8:11" hidden="1" outlineLevel="1" x14ac:dyDescent="0.45">
      <c r="H128" s="28"/>
      <c r="I128" s="28" t="str" cm="1">
        <f t="array" ref="I128">IFERROR(TRIM(_xlfn.TEXTSPLIT(_xlfn.XLOOKUP(H128,techniques!$A$2:$A$608,techniques!$B$2:$B$608),":")),"")</f>
        <v/>
      </c>
      <c r="J128" s="28"/>
      <c r="K128" s="28" t="str">
        <f t="shared" si="1"/>
        <v/>
      </c>
    </row>
    <row r="129" spans="8:11" hidden="1" outlineLevel="1" x14ac:dyDescent="0.45">
      <c r="H129" s="28"/>
      <c r="I129" s="28" t="str" cm="1">
        <f t="array" ref="I129">IFERROR(TRIM(_xlfn.TEXTSPLIT(_xlfn.XLOOKUP(H129,techniques!$A$2:$A$608,techniques!$B$2:$B$608),":")),"")</f>
        <v/>
      </c>
      <c r="J129" s="28"/>
      <c r="K129" s="28" t="str">
        <f t="shared" si="1"/>
        <v/>
      </c>
    </row>
    <row r="130" spans="8:11" hidden="1" outlineLevel="1" x14ac:dyDescent="0.45">
      <c r="H130" s="28"/>
      <c r="I130" s="28" t="str" cm="1">
        <f t="array" ref="I130">IFERROR(TRIM(_xlfn.TEXTSPLIT(_xlfn.XLOOKUP(H130,techniques!$A$2:$A$608,techniques!$B$2:$B$608),":")),"")</f>
        <v/>
      </c>
      <c r="J130" s="28"/>
      <c r="K130" s="28" t="str">
        <f t="shared" si="1"/>
        <v/>
      </c>
    </row>
    <row r="131" spans="8:11" hidden="1" outlineLevel="1" x14ac:dyDescent="0.45">
      <c r="H131" s="28"/>
      <c r="I131" s="28" t="str" cm="1">
        <f t="array" ref="I131">IFERROR(TRIM(_xlfn.TEXTSPLIT(_xlfn.XLOOKUP(H131,techniques!$A$2:$A$608,techniques!$B$2:$B$608),":")),"")</f>
        <v/>
      </c>
      <c r="J131" s="28"/>
      <c r="K131" s="28" t="str">
        <f t="shared" si="1"/>
        <v/>
      </c>
    </row>
    <row r="132" spans="8:11" hidden="1" outlineLevel="1" x14ac:dyDescent="0.45">
      <c r="H132" s="28"/>
      <c r="I132" s="28" t="str" cm="1">
        <f t="array" ref="I132">IFERROR(TRIM(_xlfn.TEXTSPLIT(_xlfn.XLOOKUP(H132,techniques!$A$2:$A$608,techniques!$B$2:$B$608),":")),"")</f>
        <v/>
      </c>
      <c r="J132" s="28"/>
      <c r="K132" s="28" t="str">
        <f t="shared" si="1"/>
        <v/>
      </c>
    </row>
    <row r="133" spans="8:11" hidden="1" outlineLevel="1" x14ac:dyDescent="0.45">
      <c r="H133" s="28"/>
      <c r="I133" s="28" t="str" cm="1">
        <f t="array" ref="I133">IFERROR(TRIM(_xlfn.TEXTSPLIT(_xlfn.XLOOKUP(H133,techniques!$A$2:$A$608,techniques!$B$2:$B$608),":")),"")</f>
        <v/>
      </c>
      <c r="J133" s="28"/>
      <c r="K133" s="28" t="str">
        <f t="shared" si="1"/>
        <v/>
      </c>
    </row>
    <row r="134" spans="8:11" hidden="1" outlineLevel="1" x14ac:dyDescent="0.45">
      <c r="H134" s="28"/>
      <c r="I134" s="28" t="str" cm="1">
        <f t="array" ref="I134">IFERROR(TRIM(_xlfn.TEXTSPLIT(_xlfn.XLOOKUP(H134,techniques!$A$2:$A$608,techniques!$B$2:$B$608),":")),"")</f>
        <v/>
      </c>
      <c r="J134" s="28"/>
      <c r="K134" s="28" t="str">
        <f t="shared" si="1"/>
        <v/>
      </c>
    </row>
    <row r="135" spans="8:11" hidden="1" outlineLevel="1" x14ac:dyDescent="0.45">
      <c r="H135" s="28"/>
      <c r="I135" s="28" t="str" cm="1">
        <f t="array" ref="I135">IFERROR(TRIM(_xlfn.TEXTSPLIT(_xlfn.XLOOKUP(H135,techniques!$A$2:$A$608,techniques!$B$2:$B$608),":")),"")</f>
        <v/>
      </c>
      <c r="J135" s="28"/>
      <c r="K135" s="28" t="str">
        <f t="shared" si="1"/>
        <v/>
      </c>
    </row>
    <row r="136" spans="8:11" hidden="1" outlineLevel="1" x14ac:dyDescent="0.45">
      <c r="H136" s="28"/>
      <c r="I136" s="28" t="str" cm="1">
        <f t="array" ref="I136">IFERROR(TRIM(_xlfn.TEXTSPLIT(_xlfn.XLOOKUP(H136,techniques!$A$2:$A$608,techniques!$B$2:$B$608),":")),"")</f>
        <v/>
      </c>
      <c r="J136" s="28"/>
      <c r="K136" s="28" t="str">
        <f t="shared" si="1"/>
        <v/>
      </c>
    </row>
    <row r="137" spans="8:11" hidden="1" outlineLevel="1" x14ac:dyDescent="0.45">
      <c r="H137" s="28"/>
      <c r="I137" s="28" t="str" cm="1">
        <f t="array" ref="I137">IFERROR(TRIM(_xlfn.TEXTSPLIT(_xlfn.XLOOKUP(H137,techniques!$A$2:$A$608,techniques!$B$2:$B$608),":")),"")</f>
        <v/>
      </c>
      <c r="J137" s="28"/>
      <c r="K137" s="28" t="str">
        <f t="shared" si="1"/>
        <v/>
      </c>
    </row>
    <row r="138" spans="8:11" hidden="1" outlineLevel="1" x14ac:dyDescent="0.45">
      <c r="H138" s="28"/>
      <c r="I138" s="28" t="str" cm="1">
        <f t="array" ref="I138">IFERROR(TRIM(_xlfn.TEXTSPLIT(_xlfn.XLOOKUP(H138,techniques!$A$2:$A$608,techniques!$B$2:$B$608),":")),"")</f>
        <v/>
      </c>
      <c r="J138" s="28"/>
      <c r="K138" s="28" t="str">
        <f t="shared" si="1"/>
        <v/>
      </c>
    </row>
    <row r="139" spans="8:11" hidden="1" outlineLevel="1" x14ac:dyDescent="0.45">
      <c r="H139" s="28"/>
      <c r="I139" s="28" t="str" cm="1">
        <f t="array" ref="I139">IFERROR(TRIM(_xlfn.TEXTSPLIT(_xlfn.XLOOKUP(H139,techniques!$A$2:$A$608,techniques!$B$2:$B$608),":")),"")</f>
        <v/>
      </c>
      <c r="J139" s="28"/>
      <c r="K139" s="28" t="str">
        <f t="shared" si="1"/>
        <v/>
      </c>
    </row>
    <row r="140" spans="8:11" hidden="1" outlineLevel="1" x14ac:dyDescent="0.45">
      <c r="H140" s="28"/>
      <c r="I140" s="28" t="str" cm="1">
        <f t="array" ref="I140">IFERROR(TRIM(_xlfn.TEXTSPLIT(_xlfn.XLOOKUP(H140,techniques!$A$2:$A$608,techniques!$B$2:$B$608),":")),"")</f>
        <v/>
      </c>
      <c r="J140" s="28"/>
      <c r="K140" s="28" t="str">
        <f t="shared" si="1"/>
        <v/>
      </c>
    </row>
    <row r="141" spans="8:11" hidden="1" outlineLevel="1" x14ac:dyDescent="0.45">
      <c r="H141" s="28"/>
      <c r="I141" s="28" t="str" cm="1">
        <f t="array" ref="I141">IFERROR(TRIM(_xlfn.TEXTSPLIT(_xlfn.XLOOKUP(H141,techniques!$A$2:$A$608,techniques!$B$2:$B$608),":")),"")</f>
        <v/>
      </c>
      <c r="J141" s="28"/>
      <c r="K141" s="28" t="str">
        <f t="shared" si="1"/>
        <v/>
      </c>
    </row>
    <row r="142" spans="8:11" hidden="1" outlineLevel="1" x14ac:dyDescent="0.45">
      <c r="H142" s="28"/>
      <c r="I142" s="28" t="str" cm="1">
        <f t="array" ref="I142">IFERROR(TRIM(_xlfn.TEXTSPLIT(_xlfn.XLOOKUP(H142,techniques!$A$2:$A$608,techniques!$B$2:$B$608),":")),"")</f>
        <v/>
      </c>
      <c r="J142" s="28"/>
      <c r="K142" s="28" t="str">
        <f t="shared" si="1"/>
        <v/>
      </c>
    </row>
    <row r="143" spans="8:11" hidden="1" outlineLevel="1" x14ac:dyDescent="0.45">
      <c r="H143" s="28"/>
      <c r="I143" s="28" t="str" cm="1">
        <f t="array" ref="I143">IFERROR(TRIM(_xlfn.TEXTSPLIT(_xlfn.XLOOKUP(H143,techniques!$A$2:$A$608,techniques!$B$2:$B$608),":")),"")</f>
        <v/>
      </c>
      <c r="J143" s="28"/>
      <c r="K143" s="28" t="str">
        <f t="shared" si="1"/>
        <v/>
      </c>
    </row>
    <row r="144" spans="8:11" hidden="1" outlineLevel="1" x14ac:dyDescent="0.45">
      <c r="H144" s="28"/>
      <c r="I144" s="28" t="str" cm="1">
        <f t="array" ref="I144">IFERROR(TRIM(_xlfn.TEXTSPLIT(_xlfn.XLOOKUP(H144,techniques!$A$2:$A$608,techniques!$B$2:$B$608),":")),"")</f>
        <v/>
      </c>
      <c r="J144" s="28"/>
      <c r="K144" s="28" t="str">
        <f t="shared" si="1"/>
        <v/>
      </c>
    </row>
    <row r="145" spans="8:11" hidden="1" outlineLevel="1" x14ac:dyDescent="0.45">
      <c r="H145" s="28"/>
      <c r="I145" s="28" t="str" cm="1">
        <f t="array" ref="I145">IFERROR(TRIM(_xlfn.TEXTSPLIT(_xlfn.XLOOKUP(H145,techniques!$A$2:$A$608,techniques!$B$2:$B$608),":")),"")</f>
        <v/>
      </c>
      <c r="J145" s="28"/>
      <c r="K145" s="28" t="str">
        <f t="shared" ref="K145:K208" si="2">IF(J145="",_xlfn.TEXTJOIN(": ",TRUE,H145,I145),_xlfn.TEXTJOIN(": ",TRUE,H145,J145))</f>
        <v/>
      </c>
    </row>
    <row r="146" spans="8:11" hidden="1" outlineLevel="1" x14ac:dyDescent="0.45">
      <c r="H146" s="28"/>
      <c r="I146" s="28" t="str" cm="1">
        <f t="array" ref="I146">IFERROR(TRIM(_xlfn.TEXTSPLIT(_xlfn.XLOOKUP(H146,techniques!$A$2:$A$608,techniques!$B$2:$B$608),":")),"")</f>
        <v/>
      </c>
      <c r="J146" s="28"/>
      <c r="K146" s="28" t="str">
        <f t="shared" si="2"/>
        <v/>
      </c>
    </row>
    <row r="147" spans="8:11" hidden="1" outlineLevel="1" x14ac:dyDescent="0.45">
      <c r="H147" s="28"/>
      <c r="I147" s="28" t="str" cm="1">
        <f t="array" ref="I147">IFERROR(TRIM(_xlfn.TEXTSPLIT(_xlfn.XLOOKUP(H147,techniques!$A$2:$A$608,techniques!$B$2:$B$608),":")),"")</f>
        <v/>
      </c>
      <c r="J147" s="28"/>
      <c r="K147" s="28" t="str">
        <f t="shared" si="2"/>
        <v/>
      </c>
    </row>
    <row r="148" spans="8:11" hidden="1" outlineLevel="1" x14ac:dyDescent="0.45">
      <c r="H148" s="28"/>
      <c r="I148" s="28" t="str" cm="1">
        <f t="array" ref="I148">IFERROR(TRIM(_xlfn.TEXTSPLIT(_xlfn.XLOOKUP(H148,techniques!$A$2:$A$608,techniques!$B$2:$B$608),":")),"")</f>
        <v/>
      </c>
      <c r="J148" s="28"/>
      <c r="K148" s="28" t="str">
        <f t="shared" si="2"/>
        <v/>
      </c>
    </row>
    <row r="149" spans="8:11" hidden="1" outlineLevel="1" x14ac:dyDescent="0.45">
      <c r="H149" s="28"/>
      <c r="I149" s="28" t="str" cm="1">
        <f t="array" ref="I149">IFERROR(TRIM(_xlfn.TEXTSPLIT(_xlfn.XLOOKUP(H149,techniques!$A$2:$A$608,techniques!$B$2:$B$608),":")),"")</f>
        <v/>
      </c>
      <c r="J149" s="28"/>
      <c r="K149" s="28" t="str">
        <f t="shared" si="2"/>
        <v/>
      </c>
    </row>
    <row r="150" spans="8:11" hidden="1" outlineLevel="1" x14ac:dyDescent="0.45">
      <c r="H150" s="28"/>
      <c r="I150" s="28" t="str" cm="1">
        <f t="array" ref="I150">IFERROR(TRIM(_xlfn.TEXTSPLIT(_xlfn.XLOOKUP(H150,techniques!$A$2:$A$608,techniques!$B$2:$B$608),":")),"")</f>
        <v/>
      </c>
      <c r="J150" s="28"/>
      <c r="K150" s="28" t="str">
        <f t="shared" si="2"/>
        <v/>
      </c>
    </row>
    <row r="151" spans="8:11" hidden="1" outlineLevel="1" x14ac:dyDescent="0.45">
      <c r="H151" s="28"/>
      <c r="I151" s="28" t="str" cm="1">
        <f t="array" ref="I151">IFERROR(TRIM(_xlfn.TEXTSPLIT(_xlfn.XLOOKUP(H151,techniques!$A$2:$A$608,techniques!$B$2:$B$608),":")),"")</f>
        <v/>
      </c>
      <c r="J151" s="28"/>
      <c r="K151" s="28" t="str">
        <f t="shared" si="2"/>
        <v/>
      </c>
    </row>
    <row r="152" spans="8:11" hidden="1" outlineLevel="1" x14ac:dyDescent="0.45">
      <c r="H152" s="28"/>
      <c r="I152" s="28" t="str" cm="1">
        <f t="array" ref="I152">IFERROR(TRIM(_xlfn.TEXTSPLIT(_xlfn.XLOOKUP(H152,techniques!$A$2:$A$608,techniques!$B$2:$B$608),":")),"")</f>
        <v/>
      </c>
      <c r="J152" s="28"/>
      <c r="K152" s="28" t="str">
        <f t="shared" si="2"/>
        <v/>
      </c>
    </row>
    <row r="153" spans="8:11" hidden="1" outlineLevel="1" x14ac:dyDescent="0.45">
      <c r="H153" s="28"/>
      <c r="I153" s="28" t="str" cm="1">
        <f t="array" ref="I153">IFERROR(TRIM(_xlfn.TEXTSPLIT(_xlfn.XLOOKUP(H153,techniques!$A$2:$A$608,techniques!$B$2:$B$608),":")),"")</f>
        <v/>
      </c>
      <c r="J153" s="28"/>
      <c r="K153" s="28" t="str">
        <f t="shared" si="2"/>
        <v/>
      </c>
    </row>
    <row r="154" spans="8:11" hidden="1" outlineLevel="1" x14ac:dyDescent="0.45">
      <c r="H154" s="28"/>
      <c r="I154" s="28" t="str" cm="1">
        <f t="array" ref="I154">IFERROR(TRIM(_xlfn.TEXTSPLIT(_xlfn.XLOOKUP(H154,techniques!$A$2:$A$608,techniques!$B$2:$B$608),":")),"")</f>
        <v/>
      </c>
      <c r="J154" s="28"/>
      <c r="K154" s="28" t="str">
        <f t="shared" si="2"/>
        <v/>
      </c>
    </row>
    <row r="155" spans="8:11" hidden="1" outlineLevel="1" x14ac:dyDescent="0.45">
      <c r="H155" s="28"/>
      <c r="I155" s="28" t="str" cm="1">
        <f t="array" ref="I155">IFERROR(TRIM(_xlfn.TEXTSPLIT(_xlfn.XLOOKUP(H155,techniques!$A$2:$A$608,techniques!$B$2:$B$608),":")),"")</f>
        <v/>
      </c>
      <c r="J155" s="28"/>
      <c r="K155" s="28" t="str">
        <f t="shared" si="2"/>
        <v/>
      </c>
    </row>
    <row r="156" spans="8:11" hidden="1" outlineLevel="1" x14ac:dyDescent="0.45">
      <c r="H156" s="28"/>
      <c r="I156" s="28" t="str" cm="1">
        <f t="array" ref="I156">IFERROR(TRIM(_xlfn.TEXTSPLIT(_xlfn.XLOOKUP(H156,techniques!$A$2:$A$608,techniques!$B$2:$B$608),":")),"")</f>
        <v/>
      </c>
      <c r="J156" s="28"/>
      <c r="K156" s="28" t="str">
        <f t="shared" si="2"/>
        <v/>
      </c>
    </row>
    <row r="157" spans="8:11" hidden="1" outlineLevel="1" x14ac:dyDescent="0.45">
      <c r="H157" s="28"/>
      <c r="I157" s="28" t="str" cm="1">
        <f t="array" ref="I157">IFERROR(TRIM(_xlfn.TEXTSPLIT(_xlfn.XLOOKUP(H157,techniques!$A$2:$A$608,techniques!$B$2:$B$608),":")),"")</f>
        <v/>
      </c>
      <c r="J157" s="28"/>
      <c r="K157" s="28" t="str">
        <f t="shared" si="2"/>
        <v/>
      </c>
    </row>
    <row r="158" spans="8:11" hidden="1" outlineLevel="1" x14ac:dyDescent="0.45">
      <c r="H158" s="28"/>
      <c r="I158" s="28" t="str" cm="1">
        <f t="array" ref="I158">IFERROR(TRIM(_xlfn.TEXTSPLIT(_xlfn.XLOOKUP(H158,techniques!$A$2:$A$608,techniques!$B$2:$B$608),":")),"")</f>
        <v/>
      </c>
      <c r="J158" s="28"/>
      <c r="K158" s="28" t="str">
        <f t="shared" si="2"/>
        <v/>
      </c>
    </row>
    <row r="159" spans="8:11" hidden="1" outlineLevel="1" x14ac:dyDescent="0.45">
      <c r="H159" s="28"/>
      <c r="I159" s="28" t="str" cm="1">
        <f t="array" ref="I159">IFERROR(TRIM(_xlfn.TEXTSPLIT(_xlfn.XLOOKUP(H159,techniques!$A$2:$A$608,techniques!$B$2:$B$608),":")),"")</f>
        <v/>
      </c>
      <c r="J159" s="28"/>
      <c r="K159" s="28" t="str">
        <f t="shared" si="2"/>
        <v/>
      </c>
    </row>
    <row r="160" spans="8:11" hidden="1" outlineLevel="1" x14ac:dyDescent="0.45">
      <c r="H160" s="28"/>
      <c r="I160" s="28" t="str" cm="1">
        <f t="array" ref="I160">IFERROR(TRIM(_xlfn.TEXTSPLIT(_xlfn.XLOOKUP(H160,techniques!$A$2:$A$608,techniques!$B$2:$B$608),":")),"")</f>
        <v/>
      </c>
      <c r="J160" s="28"/>
      <c r="K160" s="28" t="str">
        <f t="shared" si="2"/>
        <v/>
      </c>
    </row>
    <row r="161" spans="8:11" hidden="1" outlineLevel="1" x14ac:dyDescent="0.45">
      <c r="H161" s="28"/>
      <c r="I161" s="28" t="str" cm="1">
        <f t="array" ref="I161">IFERROR(TRIM(_xlfn.TEXTSPLIT(_xlfn.XLOOKUP(H161,techniques!$A$2:$A$608,techniques!$B$2:$B$608),":")),"")</f>
        <v/>
      </c>
      <c r="J161" s="28"/>
      <c r="K161" s="28" t="str">
        <f t="shared" si="2"/>
        <v/>
      </c>
    </row>
    <row r="162" spans="8:11" hidden="1" outlineLevel="1" x14ac:dyDescent="0.45">
      <c r="H162" s="28"/>
      <c r="I162" s="28" t="str" cm="1">
        <f t="array" ref="I162">IFERROR(TRIM(_xlfn.TEXTSPLIT(_xlfn.XLOOKUP(H162,techniques!$A$2:$A$608,techniques!$B$2:$B$608),":")),"")</f>
        <v/>
      </c>
      <c r="J162" s="28"/>
      <c r="K162" s="28" t="str">
        <f t="shared" si="2"/>
        <v/>
      </c>
    </row>
    <row r="163" spans="8:11" hidden="1" outlineLevel="1" x14ac:dyDescent="0.45">
      <c r="H163" s="28"/>
      <c r="I163" s="28" t="str" cm="1">
        <f t="array" ref="I163">IFERROR(TRIM(_xlfn.TEXTSPLIT(_xlfn.XLOOKUP(H163,techniques!$A$2:$A$608,techniques!$B$2:$B$608),":")),"")</f>
        <v/>
      </c>
      <c r="J163" s="28"/>
      <c r="K163" s="28" t="str">
        <f t="shared" si="2"/>
        <v/>
      </c>
    </row>
    <row r="164" spans="8:11" hidden="1" outlineLevel="1" x14ac:dyDescent="0.45">
      <c r="H164" s="28"/>
      <c r="I164" s="28" t="str" cm="1">
        <f t="array" ref="I164">IFERROR(TRIM(_xlfn.TEXTSPLIT(_xlfn.XLOOKUP(H164,techniques!$A$2:$A$608,techniques!$B$2:$B$608),":")),"")</f>
        <v/>
      </c>
      <c r="J164" s="28"/>
      <c r="K164" s="28" t="str">
        <f t="shared" si="2"/>
        <v/>
      </c>
    </row>
    <row r="165" spans="8:11" hidden="1" outlineLevel="1" x14ac:dyDescent="0.45">
      <c r="H165" s="28"/>
      <c r="I165" s="28" t="str" cm="1">
        <f t="array" ref="I165">IFERROR(TRIM(_xlfn.TEXTSPLIT(_xlfn.XLOOKUP(H165,techniques!$A$2:$A$608,techniques!$B$2:$B$608),":")),"")</f>
        <v/>
      </c>
      <c r="J165" s="28"/>
      <c r="K165" s="28" t="str">
        <f t="shared" si="2"/>
        <v/>
      </c>
    </row>
    <row r="166" spans="8:11" hidden="1" outlineLevel="1" x14ac:dyDescent="0.45">
      <c r="H166" s="28"/>
      <c r="I166" s="28" t="str" cm="1">
        <f t="array" ref="I166">IFERROR(TRIM(_xlfn.TEXTSPLIT(_xlfn.XLOOKUP(H166,techniques!$A$2:$A$608,techniques!$B$2:$B$608),":")),"")</f>
        <v/>
      </c>
      <c r="J166" s="28"/>
      <c r="K166" s="28" t="str">
        <f t="shared" si="2"/>
        <v/>
      </c>
    </row>
    <row r="167" spans="8:11" hidden="1" outlineLevel="1" x14ac:dyDescent="0.45">
      <c r="H167" s="28"/>
      <c r="I167" s="28" t="str" cm="1">
        <f t="array" ref="I167">IFERROR(TRIM(_xlfn.TEXTSPLIT(_xlfn.XLOOKUP(H167,techniques!$A$2:$A$608,techniques!$B$2:$B$608),":")),"")</f>
        <v/>
      </c>
      <c r="J167" s="28"/>
      <c r="K167" s="28" t="str">
        <f t="shared" si="2"/>
        <v/>
      </c>
    </row>
    <row r="168" spans="8:11" hidden="1" outlineLevel="1" x14ac:dyDescent="0.45">
      <c r="H168" s="28"/>
      <c r="I168" s="28" t="str" cm="1">
        <f t="array" ref="I168">IFERROR(TRIM(_xlfn.TEXTSPLIT(_xlfn.XLOOKUP(H168,techniques!$A$2:$A$608,techniques!$B$2:$B$608),":")),"")</f>
        <v/>
      </c>
      <c r="J168" s="28"/>
      <c r="K168" s="28" t="str">
        <f t="shared" si="2"/>
        <v/>
      </c>
    </row>
    <row r="169" spans="8:11" hidden="1" outlineLevel="1" x14ac:dyDescent="0.45">
      <c r="H169" s="28"/>
      <c r="I169" s="28" t="str" cm="1">
        <f t="array" ref="I169">IFERROR(TRIM(_xlfn.TEXTSPLIT(_xlfn.XLOOKUP(H169,techniques!$A$2:$A$608,techniques!$B$2:$B$608),":")),"")</f>
        <v/>
      </c>
      <c r="J169" s="28"/>
      <c r="K169" s="28" t="str">
        <f t="shared" si="2"/>
        <v/>
      </c>
    </row>
    <row r="170" spans="8:11" hidden="1" outlineLevel="1" x14ac:dyDescent="0.45">
      <c r="H170" s="28"/>
      <c r="I170" s="28" t="str" cm="1">
        <f t="array" ref="I170">IFERROR(TRIM(_xlfn.TEXTSPLIT(_xlfn.XLOOKUP(H170,techniques!$A$2:$A$608,techniques!$B$2:$B$608),":")),"")</f>
        <v/>
      </c>
      <c r="J170" s="28"/>
      <c r="K170" s="28" t="str">
        <f t="shared" si="2"/>
        <v/>
      </c>
    </row>
    <row r="171" spans="8:11" hidden="1" outlineLevel="1" x14ac:dyDescent="0.45">
      <c r="H171" s="28"/>
      <c r="I171" s="28" t="str" cm="1">
        <f t="array" ref="I171">IFERROR(TRIM(_xlfn.TEXTSPLIT(_xlfn.XLOOKUP(H171,techniques!$A$2:$A$608,techniques!$B$2:$B$608),":")),"")</f>
        <v/>
      </c>
      <c r="J171" s="28"/>
      <c r="K171" s="28" t="str">
        <f t="shared" si="2"/>
        <v/>
      </c>
    </row>
    <row r="172" spans="8:11" hidden="1" outlineLevel="1" x14ac:dyDescent="0.45">
      <c r="H172" s="28"/>
      <c r="I172" s="28" t="str" cm="1">
        <f t="array" ref="I172">IFERROR(TRIM(_xlfn.TEXTSPLIT(_xlfn.XLOOKUP(H172,techniques!$A$2:$A$608,techniques!$B$2:$B$608),":")),"")</f>
        <v/>
      </c>
      <c r="J172" s="28"/>
      <c r="K172" s="28" t="str">
        <f t="shared" si="2"/>
        <v/>
      </c>
    </row>
    <row r="173" spans="8:11" hidden="1" outlineLevel="1" x14ac:dyDescent="0.45">
      <c r="H173" s="28"/>
      <c r="I173" s="28" t="str" cm="1">
        <f t="array" ref="I173">IFERROR(TRIM(_xlfn.TEXTSPLIT(_xlfn.XLOOKUP(H173,techniques!$A$2:$A$608,techniques!$B$2:$B$608),":")),"")</f>
        <v/>
      </c>
      <c r="J173" s="28"/>
      <c r="K173" s="28" t="str">
        <f t="shared" si="2"/>
        <v/>
      </c>
    </row>
    <row r="174" spans="8:11" hidden="1" outlineLevel="1" x14ac:dyDescent="0.45">
      <c r="H174" s="28"/>
      <c r="I174" s="28" t="str" cm="1">
        <f t="array" ref="I174">IFERROR(TRIM(_xlfn.TEXTSPLIT(_xlfn.XLOOKUP(H174,techniques!$A$2:$A$608,techniques!$B$2:$B$608),":")),"")</f>
        <v/>
      </c>
      <c r="J174" s="28"/>
      <c r="K174" s="28" t="str">
        <f t="shared" si="2"/>
        <v/>
      </c>
    </row>
    <row r="175" spans="8:11" hidden="1" outlineLevel="1" x14ac:dyDescent="0.45">
      <c r="H175" s="28"/>
      <c r="I175" s="28" t="str" cm="1">
        <f t="array" ref="I175">IFERROR(TRIM(_xlfn.TEXTSPLIT(_xlfn.XLOOKUP(H175,techniques!$A$2:$A$608,techniques!$B$2:$B$608),":")),"")</f>
        <v/>
      </c>
      <c r="J175" s="28"/>
      <c r="K175" s="28" t="str">
        <f t="shared" si="2"/>
        <v/>
      </c>
    </row>
    <row r="176" spans="8:11" hidden="1" outlineLevel="1" x14ac:dyDescent="0.45">
      <c r="H176" s="28"/>
      <c r="I176" s="28" t="str" cm="1">
        <f t="array" ref="I176">IFERROR(TRIM(_xlfn.TEXTSPLIT(_xlfn.XLOOKUP(H176,techniques!$A$2:$A$608,techniques!$B$2:$B$608),":")),"")</f>
        <v/>
      </c>
      <c r="J176" s="28"/>
      <c r="K176" s="28" t="str">
        <f t="shared" si="2"/>
        <v/>
      </c>
    </row>
    <row r="177" spans="8:11" hidden="1" outlineLevel="1" x14ac:dyDescent="0.45">
      <c r="H177" s="28"/>
      <c r="I177" s="28" t="str" cm="1">
        <f t="array" ref="I177">IFERROR(TRIM(_xlfn.TEXTSPLIT(_xlfn.XLOOKUP(H177,techniques!$A$2:$A$608,techniques!$B$2:$B$608),":")),"")</f>
        <v/>
      </c>
      <c r="J177" s="28"/>
      <c r="K177" s="28" t="str">
        <f t="shared" si="2"/>
        <v/>
      </c>
    </row>
    <row r="178" spans="8:11" hidden="1" outlineLevel="1" x14ac:dyDescent="0.45">
      <c r="H178" s="28"/>
      <c r="I178" s="28" t="str" cm="1">
        <f t="array" ref="I178">IFERROR(TRIM(_xlfn.TEXTSPLIT(_xlfn.XLOOKUP(H178,techniques!$A$2:$A$608,techniques!$B$2:$B$608),":")),"")</f>
        <v/>
      </c>
      <c r="J178" s="28"/>
      <c r="K178" s="28" t="str">
        <f t="shared" si="2"/>
        <v/>
      </c>
    </row>
    <row r="179" spans="8:11" hidden="1" outlineLevel="1" x14ac:dyDescent="0.45">
      <c r="H179" s="28"/>
      <c r="I179" s="28" t="str" cm="1">
        <f t="array" ref="I179">IFERROR(TRIM(_xlfn.TEXTSPLIT(_xlfn.XLOOKUP(H179,techniques!$A$2:$A$608,techniques!$B$2:$B$608),":")),"")</f>
        <v/>
      </c>
      <c r="J179" s="28"/>
      <c r="K179" s="28" t="str">
        <f t="shared" si="2"/>
        <v/>
      </c>
    </row>
    <row r="180" spans="8:11" hidden="1" outlineLevel="1" x14ac:dyDescent="0.45">
      <c r="H180" s="28"/>
      <c r="I180" s="28" t="str" cm="1">
        <f t="array" ref="I180">IFERROR(TRIM(_xlfn.TEXTSPLIT(_xlfn.XLOOKUP(H180,techniques!$A$2:$A$608,techniques!$B$2:$B$608),":")),"")</f>
        <v/>
      </c>
      <c r="J180" s="28"/>
      <c r="K180" s="28" t="str">
        <f t="shared" si="2"/>
        <v/>
      </c>
    </row>
    <row r="181" spans="8:11" hidden="1" outlineLevel="1" x14ac:dyDescent="0.45">
      <c r="H181" s="28"/>
      <c r="I181" s="28" t="str" cm="1">
        <f t="array" ref="I181">IFERROR(TRIM(_xlfn.TEXTSPLIT(_xlfn.XLOOKUP(H181,techniques!$A$2:$A$608,techniques!$B$2:$B$608),":")),"")</f>
        <v/>
      </c>
      <c r="J181" s="28"/>
      <c r="K181" s="28" t="str">
        <f t="shared" si="2"/>
        <v/>
      </c>
    </row>
    <row r="182" spans="8:11" hidden="1" outlineLevel="1" x14ac:dyDescent="0.45">
      <c r="H182" s="28"/>
      <c r="I182" s="28" t="str" cm="1">
        <f t="array" ref="I182">IFERROR(TRIM(_xlfn.TEXTSPLIT(_xlfn.XLOOKUP(H182,techniques!$A$2:$A$608,techniques!$B$2:$B$608),":")),"")</f>
        <v/>
      </c>
      <c r="J182" s="28"/>
      <c r="K182" s="28" t="str">
        <f t="shared" si="2"/>
        <v/>
      </c>
    </row>
    <row r="183" spans="8:11" hidden="1" outlineLevel="1" x14ac:dyDescent="0.45">
      <c r="H183" s="28"/>
      <c r="I183" s="28" t="str" cm="1">
        <f t="array" ref="I183">IFERROR(TRIM(_xlfn.TEXTSPLIT(_xlfn.XLOOKUP(H183,techniques!$A$2:$A$608,techniques!$B$2:$B$608),":")),"")</f>
        <v/>
      </c>
      <c r="J183" s="28"/>
      <c r="K183" s="28" t="str">
        <f t="shared" si="2"/>
        <v/>
      </c>
    </row>
    <row r="184" spans="8:11" hidden="1" outlineLevel="1" x14ac:dyDescent="0.45">
      <c r="H184" s="28"/>
      <c r="I184" s="28" t="str" cm="1">
        <f t="array" ref="I184">IFERROR(TRIM(_xlfn.TEXTSPLIT(_xlfn.XLOOKUP(H184,techniques!$A$2:$A$608,techniques!$B$2:$B$608),":")),"")</f>
        <v/>
      </c>
      <c r="J184" s="28"/>
      <c r="K184" s="28" t="str">
        <f t="shared" si="2"/>
        <v/>
      </c>
    </row>
    <row r="185" spans="8:11" hidden="1" outlineLevel="1" x14ac:dyDescent="0.45">
      <c r="H185" s="28"/>
      <c r="I185" s="28" t="str" cm="1">
        <f t="array" ref="I185">IFERROR(TRIM(_xlfn.TEXTSPLIT(_xlfn.XLOOKUP(H185,techniques!$A$2:$A$608,techniques!$B$2:$B$608),":")),"")</f>
        <v/>
      </c>
      <c r="J185" s="28"/>
      <c r="K185" s="28" t="str">
        <f t="shared" si="2"/>
        <v/>
      </c>
    </row>
    <row r="186" spans="8:11" hidden="1" outlineLevel="1" x14ac:dyDescent="0.45">
      <c r="H186" s="28"/>
      <c r="I186" s="28" t="str" cm="1">
        <f t="array" ref="I186">IFERROR(TRIM(_xlfn.TEXTSPLIT(_xlfn.XLOOKUP(H186,techniques!$A$2:$A$608,techniques!$B$2:$B$608),":")),"")</f>
        <v/>
      </c>
      <c r="J186" s="28"/>
      <c r="K186" s="28" t="str">
        <f t="shared" si="2"/>
        <v/>
      </c>
    </row>
    <row r="187" spans="8:11" hidden="1" outlineLevel="1" x14ac:dyDescent="0.45">
      <c r="H187" s="28"/>
      <c r="I187" s="28" t="str" cm="1">
        <f t="array" ref="I187">IFERROR(TRIM(_xlfn.TEXTSPLIT(_xlfn.XLOOKUP(H187,techniques!$A$2:$A$608,techniques!$B$2:$B$608),":")),"")</f>
        <v/>
      </c>
      <c r="J187" s="28"/>
      <c r="K187" s="28" t="str">
        <f t="shared" si="2"/>
        <v/>
      </c>
    </row>
    <row r="188" spans="8:11" hidden="1" outlineLevel="1" x14ac:dyDescent="0.45">
      <c r="H188" s="28"/>
      <c r="I188" s="28" t="str" cm="1">
        <f t="array" ref="I188">IFERROR(TRIM(_xlfn.TEXTSPLIT(_xlfn.XLOOKUP(H188,techniques!$A$2:$A$608,techniques!$B$2:$B$608),":")),"")</f>
        <v/>
      </c>
      <c r="J188" s="28"/>
      <c r="K188" s="28" t="str">
        <f t="shared" si="2"/>
        <v/>
      </c>
    </row>
    <row r="189" spans="8:11" hidden="1" outlineLevel="1" x14ac:dyDescent="0.45">
      <c r="H189" s="28"/>
      <c r="I189" s="28" t="str" cm="1">
        <f t="array" ref="I189">IFERROR(TRIM(_xlfn.TEXTSPLIT(_xlfn.XLOOKUP(H189,techniques!$A$2:$A$608,techniques!$B$2:$B$608),":")),"")</f>
        <v/>
      </c>
      <c r="J189" s="28"/>
      <c r="K189" s="28" t="str">
        <f t="shared" si="2"/>
        <v/>
      </c>
    </row>
    <row r="190" spans="8:11" hidden="1" outlineLevel="1" x14ac:dyDescent="0.45">
      <c r="H190" s="28"/>
      <c r="I190" s="28" t="str" cm="1">
        <f t="array" ref="I190">IFERROR(TRIM(_xlfn.TEXTSPLIT(_xlfn.XLOOKUP(H190,techniques!$A$2:$A$608,techniques!$B$2:$B$608),":")),"")</f>
        <v/>
      </c>
      <c r="J190" s="28"/>
      <c r="K190" s="28" t="str">
        <f t="shared" si="2"/>
        <v/>
      </c>
    </row>
    <row r="191" spans="8:11" hidden="1" outlineLevel="1" x14ac:dyDescent="0.45">
      <c r="H191" s="28"/>
      <c r="I191" s="28" t="str" cm="1">
        <f t="array" ref="I191">IFERROR(TRIM(_xlfn.TEXTSPLIT(_xlfn.XLOOKUP(H191,techniques!$A$2:$A$608,techniques!$B$2:$B$608),":")),"")</f>
        <v/>
      </c>
      <c r="J191" s="28"/>
      <c r="K191" s="28" t="str">
        <f t="shared" si="2"/>
        <v/>
      </c>
    </row>
    <row r="192" spans="8:11" hidden="1" outlineLevel="1" x14ac:dyDescent="0.45">
      <c r="H192" s="28"/>
      <c r="I192" s="28" t="str" cm="1">
        <f t="array" ref="I192">IFERROR(TRIM(_xlfn.TEXTSPLIT(_xlfn.XLOOKUP(H192,techniques!$A$2:$A$608,techniques!$B$2:$B$608),":")),"")</f>
        <v/>
      </c>
      <c r="J192" s="28"/>
      <c r="K192" s="28" t="str">
        <f t="shared" si="2"/>
        <v/>
      </c>
    </row>
    <row r="193" spans="8:11" hidden="1" outlineLevel="1" x14ac:dyDescent="0.45">
      <c r="H193" s="28"/>
      <c r="I193" s="28" t="str" cm="1">
        <f t="array" ref="I193">IFERROR(TRIM(_xlfn.TEXTSPLIT(_xlfn.XLOOKUP(H193,techniques!$A$2:$A$608,techniques!$B$2:$B$608),":")),"")</f>
        <v/>
      </c>
      <c r="J193" s="28"/>
      <c r="K193" s="28" t="str">
        <f t="shared" si="2"/>
        <v/>
      </c>
    </row>
    <row r="194" spans="8:11" hidden="1" outlineLevel="1" x14ac:dyDescent="0.45">
      <c r="H194" s="28"/>
      <c r="I194" s="28" t="str" cm="1">
        <f t="array" ref="I194">IFERROR(TRIM(_xlfn.TEXTSPLIT(_xlfn.XLOOKUP(H194,techniques!$A$2:$A$608,techniques!$B$2:$B$608),":")),"")</f>
        <v/>
      </c>
      <c r="J194" s="28"/>
      <c r="K194" s="28" t="str">
        <f t="shared" si="2"/>
        <v/>
      </c>
    </row>
    <row r="195" spans="8:11" hidden="1" outlineLevel="1" x14ac:dyDescent="0.45">
      <c r="H195" s="28"/>
      <c r="I195" s="28" t="str" cm="1">
        <f t="array" ref="I195">IFERROR(TRIM(_xlfn.TEXTSPLIT(_xlfn.XLOOKUP(H195,techniques!$A$2:$A$608,techniques!$B$2:$B$608),":")),"")</f>
        <v/>
      </c>
      <c r="J195" s="28"/>
      <c r="K195" s="28" t="str">
        <f t="shared" si="2"/>
        <v/>
      </c>
    </row>
    <row r="196" spans="8:11" hidden="1" outlineLevel="1" x14ac:dyDescent="0.45">
      <c r="H196" s="28"/>
      <c r="I196" s="28" t="str" cm="1">
        <f t="array" ref="I196">IFERROR(TRIM(_xlfn.TEXTSPLIT(_xlfn.XLOOKUP(H196,techniques!$A$2:$A$608,techniques!$B$2:$B$608),":")),"")</f>
        <v/>
      </c>
      <c r="J196" s="28"/>
      <c r="K196" s="28" t="str">
        <f t="shared" si="2"/>
        <v/>
      </c>
    </row>
    <row r="197" spans="8:11" hidden="1" outlineLevel="1" x14ac:dyDescent="0.45">
      <c r="H197" s="28"/>
      <c r="I197" s="28" t="str" cm="1">
        <f t="array" ref="I197">IFERROR(TRIM(_xlfn.TEXTSPLIT(_xlfn.XLOOKUP(H197,techniques!$A$2:$A$608,techniques!$B$2:$B$608),":")),"")</f>
        <v/>
      </c>
      <c r="J197" s="28"/>
      <c r="K197" s="28" t="str">
        <f t="shared" si="2"/>
        <v/>
      </c>
    </row>
    <row r="198" spans="8:11" hidden="1" outlineLevel="1" x14ac:dyDescent="0.45">
      <c r="H198" s="28"/>
      <c r="I198" s="28" t="str" cm="1">
        <f t="array" ref="I198">IFERROR(TRIM(_xlfn.TEXTSPLIT(_xlfn.XLOOKUP(H198,techniques!$A$2:$A$608,techniques!$B$2:$B$608),":")),"")</f>
        <v/>
      </c>
      <c r="J198" s="28"/>
      <c r="K198" s="28" t="str">
        <f t="shared" si="2"/>
        <v/>
      </c>
    </row>
    <row r="199" spans="8:11" hidden="1" outlineLevel="1" x14ac:dyDescent="0.45">
      <c r="H199" s="28"/>
      <c r="I199" s="28" t="str" cm="1">
        <f t="array" ref="I199">IFERROR(TRIM(_xlfn.TEXTSPLIT(_xlfn.XLOOKUP(H199,techniques!$A$2:$A$608,techniques!$B$2:$B$608),":")),"")</f>
        <v/>
      </c>
      <c r="J199" s="28"/>
      <c r="K199" s="28" t="str">
        <f t="shared" si="2"/>
        <v/>
      </c>
    </row>
    <row r="200" spans="8:11" hidden="1" outlineLevel="1" x14ac:dyDescent="0.45">
      <c r="H200" s="28"/>
      <c r="I200" s="28" t="str" cm="1">
        <f t="array" ref="I200">IFERROR(TRIM(_xlfn.TEXTSPLIT(_xlfn.XLOOKUP(H200,techniques!$A$2:$A$608,techniques!$B$2:$B$608),":")),"")</f>
        <v/>
      </c>
      <c r="J200" s="28"/>
      <c r="K200" s="28" t="str">
        <f t="shared" si="2"/>
        <v/>
      </c>
    </row>
    <row r="201" spans="8:11" hidden="1" outlineLevel="1" x14ac:dyDescent="0.45">
      <c r="H201" s="28"/>
      <c r="I201" s="28" t="str" cm="1">
        <f t="array" ref="I201">IFERROR(TRIM(_xlfn.TEXTSPLIT(_xlfn.XLOOKUP(H201,techniques!$A$2:$A$608,techniques!$B$2:$B$608),":")),"")</f>
        <v/>
      </c>
      <c r="J201" s="28"/>
      <c r="K201" s="28" t="str">
        <f t="shared" si="2"/>
        <v/>
      </c>
    </row>
    <row r="202" spans="8:11" hidden="1" outlineLevel="1" x14ac:dyDescent="0.45">
      <c r="H202" s="28"/>
      <c r="I202" s="28" t="str" cm="1">
        <f t="array" ref="I202">IFERROR(TRIM(_xlfn.TEXTSPLIT(_xlfn.XLOOKUP(H202,techniques!$A$2:$A$608,techniques!$B$2:$B$608),":")),"")</f>
        <v/>
      </c>
      <c r="J202" s="28"/>
      <c r="K202" s="28" t="str">
        <f t="shared" si="2"/>
        <v/>
      </c>
    </row>
    <row r="203" spans="8:11" hidden="1" outlineLevel="1" x14ac:dyDescent="0.45">
      <c r="H203" s="28"/>
      <c r="I203" s="28" t="str" cm="1">
        <f t="array" ref="I203">IFERROR(TRIM(_xlfn.TEXTSPLIT(_xlfn.XLOOKUP(H203,techniques!$A$2:$A$608,techniques!$B$2:$B$608),":")),"")</f>
        <v/>
      </c>
      <c r="J203" s="28"/>
      <c r="K203" s="28" t="str">
        <f t="shared" si="2"/>
        <v/>
      </c>
    </row>
    <row r="204" spans="8:11" hidden="1" outlineLevel="1" x14ac:dyDescent="0.45">
      <c r="H204" s="28"/>
      <c r="I204" s="28" t="str" cm="1">
        <f t="array" ref="I204">IFERROR(TRIM(_xlfn.TEXTSPLIT(_xlfn.XLOOKUP(H204,techniques!$A$2:$A$608,techniques!$B$2:$B$608),":")),"")</f>
        <v/>
      </c>
      <c r="J204" s="28"/>
      <c r="K204" s="28" t="str">
        <f t="shared" si="2"/>
        <v/>
      </c>
    </row>
    <row r="205" spans="8:11" hidden="1" outlineLevel="1" x14ac:dyDescent="0.45">
      <c r="H205" s="28"/>
      <c r="I205" s="28" t="str" cm="1">
        <f t="array" ref="I205">IFERROR(TRIM(_xlfn.TEXTSPLIT(_xlfn.XLOOKUP(H205,techniques!$A$2:$A$608,techniques!$B$2:$B$608),":")),"")</f>
        <v/>
      </c>
      <c r="J205" s="28"/>
      <c r="K205" s="28" t="str">
        <f t="shared" si="2"/>
        <v/>
      </c>
    </row>
    <row r="206" spans="8:11" hidden="1" outlineLevel="1" x14ac:dyDescent="0.45">
      <c r="H206" s="28"/>
      <c r="I206" s="28" t="str" cm="1">
        <f t="array" ref="I206">IFERROR(TRIM(_xlfn.TEXTSPLIT(_xlfn.XLOOKUP(H206,techniques!$A$2:$A$608,techniques!$B$2:$B$608),":")),"")</f>
        <v/>
      </c>
      <c r="J206" s="28"/>
      <c r="K206" s="28" t="str">
        <f t="shared" si="2"/>
        <v/>
      </c>
    </row>
    <row r="207" spans="8:11" hidden="1" outlineLevel="1" x14ac:dyDescent="0.45">
      <c r="H207" s="28"/>
      <c r="I207" s="28" t="str" cm="1">
        <f t="array" ref="I207">IFERROR(TRIM(_xlfn.TEXTSPLIT(_xlfn.XLOOKUP(H207,techniques!$A$2:$A$608,techniques!$B$2:$B$608),":")),"")</f>
        <v/>
      </c>
      <c r="J207" s="28"/>
      <c r="K207" s="28" t="str">
        <f t="shared" si="2"/>
        <v/>
      </c>
    </row>
    <row r="208" spans="8:11" hidden="1" outlineLevel="1" x14ac:dyDescent="0.45">
      <c r="H208" s="28"/>
      <c r="I208" s="28" t="str" cm="1">
        <f t="array" ref="I208">IFERROR(TRIM(_xlfn.TEXTSPLIT(_xlfn.XLOOKUP(H208,techniques!$A$2:$A$608,techniques!$B$2:$B$608),":")),"")</f>
        <v/>
      </c>
      <c r="J208" s="28"/>
      <c r="K208" s="28" t="str">
        <f t="shared" si="2"/>
        <v/>
      </c>
    </row>
    <row r="209" spans="8:11" hidden="1" outlineLevel="1" x14ac:dyDescent="0.45">
      <c r="H209" s="28"/>
      <c r="I209" s="28" t="str" cm="1">
        <f t="array" ref="I209">IFERROR(TRIM(_xlfn.TEXTSPLIT(_xlfn.XLOOKUP(H209,techniques!$A$2:$A$608,techniques!$B$2:$B$608),":")),"")</f>
        <v/>
      </c>
      <c r="J209" s="28"/>
      <c r="K209" s="28" t="str">
        <f t="shared" ref="K209:K272" si="3">IF(J209="",_xlfn.TEXTJOIN(": ",TRUE,H209,I209),_xlfn.TEXTJOIN(": ",TRUE,H209,J209))</f>
        <v/>
      </c>
    </row>
    <row r="210" spans="8:11" hidden="1" outlineLevel="1" x14ac:dyDescent="0.45">
      <c r="H210" s="28"/>
      <c r="I210" s="28" t="str" cm="1">
        <f t="array" ref="I210">IFERROR(TRIM(_xlfn.TEXTSPLIT(_xlfn.XLOOKUP(H210,techniques!$A$2:$A$608,techniques!$B$2:$B$608),":")),"")</f>
        <v/>
      </c>
      <c r="J210" s="28"/>
      <c r="K210" s="28" t="str">
        <f t="shared" si="3"/>
        <v/>
      </c>
    </row>
    <row r="211" spans="8:11" hidden="1" outlineLevel="1" x14ac:dyDescent="0.45">
      <c r="H211" s="28"/>
      <c r="I211" s="28" t="str" cm="1">
        <f t="array" ref="I211">IFERROR(TRIM(_xlfn.TEXTSPLIT(_xlfn.XLOOKUP(H211,techniques!$A$2:$A$608,techniques!$B$2:$B$608),":")),"")</f>
        <v/>
      </c>
      <c r="J211" s="28"/>
      <c r="K211" s="28" t="str">
        <f t="shared" si="3"/>
        <v/>
      </c>
    </row>
    <row r="212" spans="8:11" hidden="1" outlineLevel="1" x14ac:dyDescent="0.45">
      <c r="H212" s="28"/>
      <c r="I212" s="28" t="str" cm="1">
        <f t="array" ref="I212">IFERROR(TRIM(_xlfn.TEXTSPLIT(_xlfn.XLOOKUP(H212,techniques!$A$2:$A$608,techniques!$B$2:$B$608),":")),"")</f>
        <v/>
      </c>
      <c r="J212" s="28"/>
      <c r="K212" s="28" t="str">
        <f t="shared" si="3"/>
        <v/>
      </c>
    </row>
    <row r="213" spans="8:11" hidden="1" outlineLevel="1" x14ac:dyDescent="0.45">
      <c r="H213" s="28"/>
      <c r="I213" s="28" t="str" cm="1">
        <f t="array" ref="I213">IFERROR(TRIM(_xlfn.TEXTSPLIT(_xlfn.XLOOKUP(H213,techniques!$A$2:$A$608,techniques!$B$2:$B$608),":")),"")</f>
        <v/>
      </c>
      <c r="J213" s="28"/>
      <c r="K213" s="28" t="str">
        <f t="shared" si="3"/>
        <v/>
      </c>
    </row>
    <row r="214" spans="8:11" hidden="1" outlineLevel="1" x14ac:dyDescent="0.45">
      <c r="H214" s="28"/>
      <c r="I214" s="28" t="str" cm="1">
        <f t="array" ref="I214">IFERROR(TRIM(_xlfn.TEXTSPLIT(_xlfn.XLOOKUP(H214,techniques!$A$2:$A$608,techniques!$B$2:$B$608),":")),"")</f>
        <v/>
      </c>
      <c r="J214" s="28"/>
      <c r="K214" s="28" t="str">
        <f t="shared" si="3"/>
        <v/>
      </c>
    </row>
    <row r="215" spans="8:11" hidden="1" outlineLevel="1" x14ac:dyDescent="0.45">
      <c r="H215" s="28"/>
      <c r="I215" s="28" t="str" cm="1">
        <f t="array" ref="I215">IFERROR(TRIM(_xlfn.TEXTSPLIT(_xlfn.XLOOKUP(H215,techniques!$A$2:$A$608,techniques!$B$2:$B$608),":")),"")</f>
        <v/>
      </c>
      <c r="J215" s="28"/>
      <c r="K215" s="28" t="str">
        <f t="shared" si="3"/>
        <v/>
      </c>
    </row>
    <row r="216" spans="8:11" hidden="1" outlineLevel="1" x14ac:dyDescent="0.45">
      <c r="H216" s="28"/>
      <c r="I216" s="28" t="str" cm="1">
        <f t="array" ref="I216">IFERROR(TRIM(_xlfn.TEXTSPLIT(_xlfn.XLOOKUP(H216,techniques!$A$2:$A$608,techniques!$B$2:$B$608),":")),"")</f>
        <v/>
      </c>
      <c r="J216" s="28"/>
      <c r="K216" s="28" t="str">
        <f t="shared" si="3"/>
        <v/>
      </c>
    </row>
    <row r="217" spans="8:11" hidden="1" outlineLevel="1" x14ac:dyDescent="0.45">
      <c r="H217" s="28"/>
      <c r="I217" s="28" t="str" cm="1">
        <f t="array" ref="I217">IFERROR(TRIM(_xlfn.TEXTSPLIT(_xlfn.XLOOKUP(H217,techniques!$A$2:$A$608,techniques!$B$2:$B$608),":")),"")</f>
        <v/>
      </c>
      <c r="J217" s="28"/>
      <c r="K217" s="28" t="str">
        <f t="shared" si="3"/>
        <v/>
      </c>
    </row>
    <row r="218" spans="8:11" hidden="1" outlineLevel="1" x14ac:dyDescent="0.45">
      <c r="H218" s="28"/>
      <c r="I218" s="28" t="str" cm="1">
        <f t="array" ref="I218">IFERROR(TRIM(_xlfn.TEXTSPLIT(_xlfn.XLOOKUP(H218,techniques!$A$2:$A$608,techniques!$B$2:$B$608),":")),"")</f>
        <v/>
      </c>
      <c r="J218" s="28"/>
      <c r="K218" s="28" t="str">
        <f t="shared" si="3"/>
        <v/>
      </c>
    </row>
    <row r="219" spans="8:11" hidden="1" outlineLevel="1" x14ac:dyDescent="0.45">
      <c r="H219" s="28"/>
      <c r="I219" s="28" t="str" cm="1">
        <f t="array" ref="I219">IFERROR(TRIM(_xlfn.TEXTSPLIT(_xlfn.XLOOKUP(H219,techniques!$A$2:$A$608,techniques!$B$2:$B$608),":")),"")</f>
        <v/>
      </c>
      <c r="J219" s="28"/>
      <c r="K219" s="28" t="str">
        <f t="shared" si="3"/>
        <v/>
      </c>
    </row>
    <row r="220" spans="8:11" hidden="1" outlineLevel="1" x14ac:dyDescent="0.45">
      <c r="H220" s="28"/>
      <c r="I220" s="28" t="str" cm="1">
        <f t="array" ref="I220">IFERROR(TRIM(_xlfn.TEXTSPLIT(_xlfn.XLOOKUP(H220,techniques!$A$2:$A$608,techniques!$B$2:$B$608),":")),"")</f>
        <v/>
      </c>
      <c r="J220" s="28"/>
      <c r="K220" s="28" t="str">
        <f t="shared" si="3"/>
        <v/>
      </c>
    </row>
    <row r="221" spans="8:11" hidden="1" outlineLevel="1" x14ac:dyDescent="0.45">
      <c r="H221" s="28"/>
      <c r="I221" s="28" t="str" cm="1">
        <f t="array" ref="I221">IFERROR(TRIM(_xlfn.TEXTSPLIT(_xlfn.XLOOKUP(H221,techniques!$A$2:$A$608,techniques!$B$2:$B$608),":")),"")</f>
        <v/>
      </c>
      <c r="J221" s="28"/>
      <c r="K221" s="28" t="str">
        <f t="shared" si="3"/>
        <v/>
      </c>
    </row>
    <row r="222" spans="8:11" hidden="1" outlineLevel="1" x14ac:dyDescent="0.45">
      <c r="H222" s="28"/>
      <c r="I222" s="28" t="str" cm="1">
        <f t="array" ref="I222">IFERROR(TRIM(_xlfn.TEXTSPLIT(_xlfn.XLOOKUP(H222,techniques!$A$2:$A$608,techniques!$B$2:$B$608),":")),"")</f>
        <v/>
      </c>
      <c r="J222" s="28"/>
      <c r="K222" s="28" t="str">
        <f t="shared" si="3"/>
        <v/>
      </c>
    </row>
    <row r="223" spans="8:11" hidden="1" outlineLevel="1" x14ac:dyDescent="0.45">
      <c r="H223" s="28"/>
      <c r="I223" s="28" t="str" cm="1">
        <f t="array" ref="I223">IFERROR(TRIM(_xlfn.TEXTSPLIT(_xlfn.XLOOKUP(H223,techniques!$A$2:$A$608,techniques!$B$2:$B$608),":")),"")</f>
        <v/>
      </c>
      <c r="J223" s="28"/>
      <c r="K223" s="28" t="str">
        <f t="shared" si="3"/>
        <v/>
      </c>
    </row>
    <row r="224" spans="8:11" hidden="1" outlineLevel="1" x14ac:dyDescent="0.45">
      <c r="H224" s="28"/>
      <c r="I224" s="28" t="str" cm="1">
        <f t="array" ref="I224">IFERROR(TRIM(_xlfn.TEXTSPLIT(_xlfn.XLOOKUP(H224,techniques!$A$2:$A$608,techniques!$B$2:$B$608),":")),"")</f>
        <v/>
      </c>
      <c r="J224" s="28"/>
      <c r="K224" s="28" t="str">
        <f t="shared" si="3"/>
        <v/>
      </c>
    </row>
    <row r="225" spans="8:11" hidden="1" outlineLevel="1" x14ac:dyDescent="0.45">
      <c r="H225" s="28"/>
      <c r="I225" s="28" t="str" cm="1">
        <f t="array" ref="I225">IFERROR(TRIM(_xlfn.TEXTSPLIT(_xlfn.XLOOKUP(H225,techniques!$A$2:$A$608,techniques!$B$2:$B$608),":")),"")</f>
        <v/>
      </c>
      <c r="J225" s="28"/>
      <c r="K225" s="28" t="str">
        <f t="shared" si="3"/>
        <v/>
      </c>
    </row>
    <row r="226" spans="8:11" hidden="1" outlineLevel="1" x14ac:dyDescent="0.45">
      <c r="H226" s="28"/>
      <c r="I226" s="28" t="str" cm="1">
        <f t="array" ref="I226">IFERROR(TRIM(_xlfn.TEXTSPLIT(_xlfn.XLOOKUP(H226,techniques!$A$2:$A$608,techniques!$B$2:$B$608),":")),"")</f>
        <v/>
      </c>
      <c r="J226" s="28"/>
      <c r="K226" s="28" t="str">
        <f t="shared" si="3"/>
        <v/>
      </c>
    </row>
    <row r="227" spans="8:11" hidden="1" outlineLevel="1" x14ac:dyDescent="0.45">
      <c r="H227" s="28"/>
      <c r="I227" s="28" t="str" cm="1">
        <f t="array" ref="I227">IFERROR(TRIM(_xlfn.TEXTSPLIT(_xlfn.XLOOKUP(H227,techniques!$A$2:$A$608,techniques!$B$2:$B$608),":")),"")</f>
        <v/>
      </c>
      <c r="J227" s="28"/>
      <c r="K227" s="28" t="str">
        <f t="shared" si="3"/>
        <v/>
      </c>
    </row>
    <row r="228" spans="8:11" hidden="1" outlineLevel="1" x14ac:dyDescent="0.45">
      <c r="H228" s="28"/>
      <c r="I228" s="28" t="str" cm="1">
        <f t="array" ref="I228">IFERROR(TRIM(_xlfn.TEXTSPLIT(_xlfn.XLOOKUP(H228,techniques!$A$2:$A$608,techniques!$B$2:$B$608),":")),"")</f>
        <v/>
      </c>
      <c r="J228" s="28"/>
      <c r="K228" s="28" t="str">
        <f t="shared" si="3"/>
        <v/>
      </c>
    </row>
    <row r="229" spans="8:11" hidden="1" outlineLevel="1" x14ac:dyDescent="0.45">
      <c r="H229" s="28"/>
      <c r="I229" s="28" t="str" cm="1">
        <f t="array" ref="I229">IFERROR(TRIM(_xlfn.TEXTSPLIT(_xlfn.XLOOKUP(H229,techniques!$A$2:$A$608,techniques!$B$2:$B$608),":")),"")</f>
        <v/>
      </c>
      <c r="J229" s="28"/>
      <c r="K229" s="28" t="str">
        <f t="shared" si="3"/>
        <v/>
      </c>
    </row>
    <row r="230" spans="8:11" hidden="1" outlineLevel="1" x14ac:dyDescent="0.45">
      <c r="H230" s="28"/>
      <c r="I230" s="28" t="str" cm="1">
        <f t="array" ref="I230">IFERROR(TRIM(_xlfn.TEXTSPLIT(_xlfn.XLOOKUP(H230,techniques!$A$2:$A$608,techniques!$B$2:$B$608),":")),"")</f>
        <v/>
      </c>
      <c r="J230" s="28"/>
      <c r="K230" s="28" t="str">
        <f t="shared" si="3"/>
        <v/>
      </c>
    </row>
    <row r="231" spans="8:11" hidden="1" outlineLevel="1" x14ac:dyDescent="0.45">
      <c r="H231" s="28"/>
      <c r="I231" s="28" t="str" cm="1">
        <f t="array" ref="I231">IFERROR(TRIM(_xlfn.TEXTSPLIT(_xlfn.XLOOKUP(H231,techniques!$A$2:$A$608,techniques!$B$2:$B$608),":")),"")</f>
        <v/>
      </c>
      <c r="J231" s="28"/>
      <c r="K231" s="28" t="str">
        <f t="shared" si="3"/>
        <v/>
      </c>
    </row>
    <row r="232" spans="8:11" hidden="1" outlineLevel="1" x14ac:dyDescent="0.45">
      <c r="H232" s="28"/>
      <c r="I232" s="28" t="str" cm="1">
        <f t="array" ref="I232">IFERROR(TRIM(_xlfn.TEXTSPLIT(_xlfn.XLOOKUP(H232,techniques!$A$2:$A$608,techniques!$B$2:$B$608),":")),"")</f>
        <v/>
      </c>
      <c r="J232" s="28"/>
      <c r="K232" s="28" t="str">
        <f t="shared" si="3"/>
        <v/>
      </c>
    </row>
    <row r="233" spans="8:11" hidden="1" outlineLevel="1" x14ac:dyDescent="0.45">
      <c r="H233" s="28"/>
      <c r="I233" s="28" t="str" cm="1">
        <f t="array" ref="I233">IFERROR(TRIM(_xlfn.TEXTSPLIT(_xlfn.XLOOKUP(H233,techniques!$A$2:$A$608,techniques!$B$2:$B$608),":")),"")</f>
        <v/>
      </c>
      <c r="J233" s="28"/>
      <c r="K233" s="28" t="str">
        <f t="shared" si="3"/>
        <v/>
      </c>
    </row>
    <row r="234" spans="8:11" hidden="1" outlineLevel="1" x14ac:dyDescent="0.45">
      <c r="H234" s="28"/>
      <c r="I234" s="28" t="str" cm="1">
        <f t="array" ref="I234">IFERROR(TRIM(_xlfn.TEXTSPLIT(_xlfn.XLOOKUP(H234,techniques!$A$2:$A$608,techniques!$B$2:$B$608),":")),"")</f>
        <v/>
      </c>
      <c r="J234" s="28"/>
      <c r="K234" s="28" t="str">
        <f t="shared" si="3"/>
        <v/>
      </c>
    </row>
    <row r="235" spans="8:11" hidden="1" outlineLevel="1" x14ac:dyDescent="0.45">
      <c r="H235" s="28"/>
      <c r="I235" s="28" t="str" cm="1">
        <f t="array" ref="I235">IFERROR(TRIM(_xlfn.TEXTSPLIT(_xlfn.XLOOKUP(H235,techniques!$A$2:$A$608,techniques!$B$2:$B$608),":")),"")</f>
        <v/>
      </c>
      <c r="J235" s="28"/>
      <c r="K235" s="28" t="str">
        <f t="shared" si="3"/>
        <v/>
      </c>
    </row>
    <row r="236" spans="8:11" hidden="1" outlineLevel="1" x14ac:dyDescent="0.45">
      <c r="H236" s="28"/>
      <c r="I236" s="28" t="str" cm="1">
        <f t="array" ref="I236">IFERROR(TRIM(_xlfn.TEXTSPLIT(_xlfn.XLOOKUP(H236,techniques!$A$2:$A$608,techniques!$B$2:$B$608),":")),"")</f>
        <v/>
      </c>
      <c r="J236" s="28"/>
      <c r="K236" s="28" t="str">
        <f t="shared" si="3"/>
        <v/>
      </c>
    </row>
    <row r="237" spans="8:11" hidden="1" outlineLevel="1" x14ac:dyDescent="0.45">
      <c r="H237" s="28"/>
      <c r="I237" s="28" t="str" cm="1">
        <f t="array" ref="I237">IFERROR(TRIM(_xlfn.TEXTSPLIT(_xlfn.XLOOKUP(H237,techniques!$A$2:$A$608,techniques!$B$2:$B$608),":")),"")</f>
        <v/>
      </c>
      <c r="J237" s="28"/>
      <c r="K237" s="28" t="str">
        <f t="shared" si="3"/>
        <v/>
      </c>
    </row>
    <row r="238" spans="8:11" hidden="1" outlineLevel="1" x14ac:dyDescent="0.45">
      <c r="H238" s="28"/>
      <c r="I238" s="28" t="str" cm="1">
        <f t="array" ref="I238">IFERROR(TRIM(_xlfn.TEXTSPLIT(_xlfn.XLOOKUP(H238,techniques!$A$2:$A$608,techniques!$B$2:$B$608),":")),"")</f>
        <v/>
      </c>
      <c r="J238" s="28"/>
      <c r="K238" s="28" t="str">
        <f t="shared" si="3"/>
        <v/>
      </c>
    </row>
    <row r="239" spans="8:11" hidden="1" outlineLevel="1" x14ac:dyDescent="0.45">
      <c r="H239" s="28"/>
      <c r="I239" s="28" t="str" cm="1">
        <f t="array" ref="I239">IFERROR(TRIM(_xlfn.TEXTSPLIT(_xlfn.XLOOKUP(H239,techniques!$A$2:$A$608,techniques!$B$2:$B$608),":")),"")</f>
        <v/>
      </c>
      <c r="J239" s="28"/>
      <c r="K239" s="28" t="str">
        <f t="shared" si="3"/>
        <v/>
      </c>
    </row>
    <row r="240" spans="8:11" hidden="1" outlineLevel="1" x14ac:dyDescent="0.45">
      <c r="H240" s="28"/>
      <c r="I240" s="28" t="str" cm="1">
        <f t="array" ref="I240">IFERROR(TRIM(_xlfn.TEXTSPLIT(_xlfn.XLOOKUP(H240,techniques!$A$2:$A$608,techniques!$B$2:$B$608),":")),"")</f>
        <v/>
      </c>
      <c r="J240" s="28"/>
      <c r="K240" s="28" t="str">
        <f t="shared" si="3"/>
        <v/>
      </c>
    </row>
    <row r="241" spans="8:11" hidden="1" outlineLevel="1" x14ac:dyDescent="0.45">
      <c r="H241" s="28"/>
      <c r="I241" s="28" t="str" cm="1">
        <f t="array" ref="I241">IFERROR(TRIM(_xlfn.TEXTSPLIT(_xlfn.XLOOKUP(H241,techniques!$A$2:$A$608,techniques!$B$2:$B$608),":")),"")</f>
        <v/>
      </c>
      <c r="J241" s="28"/>
      <c r="K241" s="28" t="str">
        <f t="shared" si="3"/>
        <v/>
      </c>
    </row>
    <row r="242" spans="8:11" hidden="1" outlineLevel="1" x14ac:dyDescent="0.45">
      <c r="H242" s="28"/>
      <c r="I242" s="28" t="str" cm="1">
        <f t="array" ref="I242">IFERROR(TRIM(_xlfn.TEXTSPLIT(_xlfn.XLOOKUP(H242,techniques!$A$2:$A$608,techniques!$B$2:$B$608),":")),"")</f>
        <v/>
      </c>
      <c r="J242" s="28"/>
      <c r="K242" s="28" t="str">
        <f t="shared" si="3"/>
        <v/>
      </c>
    </row>
    <row r="243" spans="8:11" hidden="1" outlineLevel="1" x14ac:dyDescent="0.45">
      <c r="H243" s="28"/>
      <c r="I243" s="28" t="str" cm="1">
        <f t="array" ref="I243">IFERROR(TRIM(_xlfn.TEXTSPLIT(_xlfn.XLOOKUP(H243,techniques!$A$2:$A$608,techniques!$B$2:$B$608),":")),"")</f>
        <v/>
      </c>
      <c r="J243" s="28"/>
      <c r="K243" s="28" t="str">
        <f t="shared" si="3"/>
        <v/>
      </c>
    </row>
    <row r="244" spans="8:11" hidden="1" outlineLevel="1" x14ac:dyDescent="0.45">
      <c r="H244" s="28"/>
      <c r="I244" s="28" t="str" cm="1">
        <f t="array" ref="I244">IFERROR(TRIM(_xlfn.TEXTSPLIT(_xlfn.XLOOKUP(H244,techniques!$A$2:$A$608,techniques!$B$2:$B$608),":")),"")</f>
        <v/>
      </c>
      <c r="J244" s="28"/>
      <c r="K244" s="28" t="str">
        <f t="shared" si="3"/>
        <v/>
      </c>
    </row>
    <row r="245" spans="8:11" hidden="1" outlineLevel="1" x14ac:dyDescent="0.45">
      <c r="H245" s="28"/>
      <c r="I245" s="28" t="str" cm="1">
        <f t="array" ref="I245">IFERROR(TRIM(_xlfn.TEXTSPLIT(_xlfn.XLOOKUP(H245,techniques!$A$2:$A$608,techniques!$B$2:$B$608),":")),"")</f>
        <v/>
      </c>
      <c r="J245" s="28"/>
      <c r="K245" s="28" t="str">
        <f t="shared" si="3"/>
        <v/>
      </c>
    </row>
    <row r="246" spans="8:11" hidden="1" outlineLevel="1" x14ac:dyDescent="0.45">
      <c r="H246" s="28"/>
      <c r="I246" s="28" t="str" cm="1">
        <f t="array" ref="I246">IFERROR(TRIM(_xlfn.TEXTSPLIT(_xlfn.XLOOKUP(H246,techniques!$A$2:$A$608,techniques!$B$2:$B$608),":")),"")</f>
        <v/>
      </c>
      <c r="J246" s="28"/>
      <c r="K246" s="28" t="str">
        <f t="shared" si="3"/>
        <v/>
      </c>
    </row>
    <row r="247" spans="8:11" hidden="1" outlineLevel="1" x14ac:dyDescent="0.45">
      <c r="H247" s="28"/>
      <c r="I247" s="28" t="str" cm="1">
        <f t="array" ref="I247">IFERROR(TRIM(_xlfn.TEXTSPLIT(_xlfn.XLOOKUP(H247,techniques!$A$2:$A$608,techniques!$B$2:$B$608),":")),"")</f>
        <v/>
      </c>
      <c r="J247" s="28"/>
      <c r="K247" s="28" t="str">
        <f t="shared" si="3"/>
        <v/>
      </c>
    </row>
    <row r="248" spans="8:11" hidden="1" outlineLevel="1" x14ac:dyDescent="0.45">
      <c r="H248" s="28"/>
      <c r="I248" s="28" t="str" cm="1">
        <f t="array" ref="I248">IFERROR(TRIM(_xlfn.TEXTSPLIT(_xlfn.XLOOKUP(H248,techniques!$A$2:$A$608,techniques!$B$2:$B$608),":")),"")</f>
        <v/>
      </c>
      <c r="J248" s="28"/>
      <c r="K248" s="28" t="str">
        <f t="shared" si="3"/>
        <v/>
      </c>
    </row>
    <row r="249" spans="8:11" hidden="1" outlineLevel="1" x14ac:dyDescent="0.45">
      <c r="H249" s="28"/>
      <c r="I249" s="28" t="str" cm="1">
        <f t="array" ref="I249">IFERROR(TRIM(_xlfn.TEXTSPLIT(_xlfn.XLOOKUP(H249,techniques!$A$2:$A$608,techniques!$B$2:$B$608),":")),"")</f>
        <v/>
      </c>
      <c r="J249" s="28"/>
      <c r="K249" s="28" t="str">
        <f t="shared" si="3"/>
        <v/>
      </c>
    </row>
    <row r="250" spans="8:11" hidden="1" outlineLevel="1" x14ac:dyDescent="0.45">
      <c r="H250" s="28"/>
      <c r="I250" s="28" t="str" cm="1">
        <f t="array" ref="I250">IFERROR(TRIM(_xlfn.TEXTSPLIT(_xlfn.XLOOKUP(H250,techniques!$A$2:$A$608,techniques!$B$2:$B$608),":")),"")</f>
        <v/>
      </c>
      <c r="J250" s="28"/>
      <c r="K250" s="28" t="str">
        <f t="shared" si="3"/>
        <v/>
      </c>
    </row>
    <row r="251" spans="8:11" hidden="1" outlineLevel="1" x14ac:dyDescent="0.45">
      <c r="H251" s="28"/>
      <c r="I251" s="28" t="str" cm="1">
        <f t="array" ref="I251">IFERROR(TRIM(_xlfn.TEXTSPLIT(_xlfn.XLOOKUP(H251,techniques!$A$2:$A$608,techniques!$B$2:$B$608),":")),"")</f>
        <v/>
      </c>
      <c r="J251" s="28"/>
      <c r="K251" s="28" t="str">
        <f t="shared" si="3"/>
        <v/>
      </c>
    </row>
    <row r="252" spans="8:11" hidden="1" outlineLevel="1" x14ac:dyDescent="0.45">
      <c r="H252" s="28"/>
      <c r="I252" s="28" t="str" cm="1">
        <f t="array" ref="I252">IFERROR(TRIM(_xlfn.TEXTSPLIT(_xlfn.XLOOKUP(H252,techniques!$A$2:$A$608,techniques!$B$2:$B$608),":")),"")</f>
        <v/>
      </c>
      <c r="J252" s="28"/>
      <c r="K252" s="28" t="str">
        <f t="shared" si="3"/>
        <v/>
      </c>
    </row>
    <row r="253" spans="8:11" hidden="1" outlineLevel="1" x14ac:dyDescent="0.45">
      <c r="H253" s="28"/>
      <c r="I253" s="28" t="str" cm="1">
        <f t="array" ref="I253">IFERROR(TRIM(_xlfn.TEXTSPLIT(_xlfn.XLOOKUP(H253,techniques!$A$2:$A$608,techniques!$B$2:$B$608),":")),"")</f>
        <v/>
      </c>
      <c r="J253" s="28"/>
      <c r="K253" s="28" t="str">
        <f t="shared" si="3"/>
        <v/>
      </c>
    </row>
    <row r="254" spans="8:11" hidden="1" outlineLevel="1" x14ac:dyDescent="0.45">
      <c r="H254" s="28"/>
      <c r="I254" s="28" t="str" cm="1">
        <f t="array" ref="I254">IFERROR(TRIM(_xlfn.TEXTSPLIT(_xlfn.XLOOKUP(H254,techniques!$A$2:$A$608,techniques!$B$2:$B$608),":")),"")</f>
        <v/>
      </c>
      <c r="J254" s="28"/>
      <c r="K254" s="28" t="str">
        <f t="shared" si="3"/>
        <v/>
      </c>
    </row>
    <row r="255" spans="8:11" hidden="1" outlineLevel="1" x14ac:dyDescent="0.45">
      <c r="H255" s="28"/>
      <c r="I255" s="28" t="str" cm="1">
        <f t="array" ref="I255">IFERROR(TRIM(_xlfn.TEXTSPLIT(_xlfn.XLOOKUP(H255,techniques!$A$2:$A$608,techniques!$B$2:$B$608),":")),"")</f>
        <v/>
      </c>
      <c r="J255" s="28"/>
      <c r="K255" s="28" t="str">
        <f t="shared" si="3"/>
        <v/>
      </c>
    </row>
    <row r="256" spans="8:11" hidden="1" outlineLevel="1" x14ac:dyDescent="0.45">
      <c r="H256" s="28"/>
      <c r="I256" s="28" t="str" cm="1">
        <f t="array" ref="I256">IFERROR(TRIM(_xlfn.TEXTSPLIT(_xlfn.XLOOKUP(H256,techniques!$A$2:$A$608,techniques!$B$2:$B$608),":")),"")</f>
        <v/>
      </c>
      <c r="J256" s="28"/>
      <c r="K256" s="28" t="str">
        <f t="shared" si="3"/>
        <v/>
      </c>
    </row>
    <row r="257" spans="8:11" hidden="1" outlineLevel="1" x14ac:dyDescent="0.45">
      <c r="H257" s="28"/>
      <c r="I257" s="28" t="str" cm="1">
        <f t="array" ref="I257">IFERROR(TRIM(_xlfn.TEXTSPLIT(_xlfn.XLOOKUP(H257,techniques!$A$2:$A$608,techniques!$B$2:$B$608),":")),"")</f>
        <v/>
      </c>
      <c r="J257" s="28"/>
      <c r="K257" s="28" t="str">
        <f t="shared" si="3"/>
        <v/>
      </c>
    </row>
    <row r="258" spans="8:11" hidden="1" outlineLevel="1" x14ac:dyDescent="0.45">
      <c r="H258" s="28"/>
      <c r="I258" s="28" t="str" cm="1">
        <f t="array" ref="I258">IFERROR(TRIM(_xlfn.TEXTSPLIT(_xlfn.XLOOKUP(H258,techniques!$A$2:$A$608,techniques!$B$2:$B$608),":")),"")</f>
        <v/>
      </c>
      <c r="J258" s="28"/>
      <c r="K258" s="28" t="str">
        <f t="shared" si="3"/>
        <v/>
      </c>
    </row>
    <row r="259" spans="8:11" hidden="1" outlineLevel="1" x14ac:dyDescent="0.45">
      <c r="H259" s="28"/>
      <c r="I259" s="28" t="str" cm="1">
        <f t="array" ref="I259">IFERROR(TRIM(_xlfn.TEXTSPLIT(_xlfn.XLOOKUP(H259,techniques!$A$2:$A$608,techniques!$B$2:$B$608),":")),"")</f>
        <v/>
      </c>
      <c r="J259" s="28"/>
      <c r="K259" s="28" t="str">
        <f t="shared" si="3"/>
        <v/>
      </c>
    </row>
    <row r="260" spans="8:11" hidden="1" outlineLevel="1" x14ac:dyDescent="0.45">
      <c r="H260" s="28"/>
      <c r="I260" s="28" t="str" cm="1">
        <f t="array" ref="I260">IFERROR(TRIM(_xlfn.TEXTSPLIT(_xlfn.XLOOKUP(H260,techniques!$A$2:$A$608,techniques!$B$2:$B$608),":")),"")</f>
        <v/>
      </c>
      <c r="J260" s="28"/>
      <c r="K260" s="28" t="str">
        <f t="shared" si="3"/>
        <v/>
      </c>
    </row>
    <row r="261" spans="8:11" hidden="1" outlineLevel="1" x14ac:dyDescent="0.45">
      <c r="H261" s="28"/>
      <c r="I261" s="28" t="str" cm="1">
        <f t="array" ref="I261">IFERROR(TRIM(_xlfn.TEXTSPLIT(_xlfn.XLOOKUP(H261,techniques!$A$2:$A$608,techniques!$B$2:$B$608),":")),"")</f>
        <v/>
      </c>
      <c r="J261" s="28"/>
      <c r="K261" s="28" t="str">
        <f t="shared" si="3"/>
        <v/>
      </c>
    </row>
    <row r="262" spans="8:11" hidden="1" outlineLevel="1" x14ac:dyDescent="0.45">
      <c r="H262" s="28"/>
      <c r="I262" s="28" t="str" cm="1">
        <f t="array" ref="I262">IFERROR(TRIM(_xlfn.TEXTSPLIT(_xlfn.XLOOKUP(H262,techniques!$A$2:$A$608,techniques!$B$2:$B$608),":")),"")</f>
        <v/>
      </c>
      <c r="J262" s="28"/>
      <c r="K262" s="28" t="str">
        <f t="shared" si="3"/>
        <v/>
      </c>
    </row>
    <row r="263" spans="8:11" hidden="1" outlineLevel="1" x14ac:dyDescent="0.45">
      <c r="H263" s="28"/>
      <c r="I263" s="28" t="str" cm="1">
        <f t="array" ref="I263">IFERROR(TRIM(_xlfn.TEXTSPLIT(_xlfn.XLOOKUP(H263,techniques!$A$2:$A$608,techniques!$B$2:$B$608),":")),"")</f>
        <v/>
      </c>
      <c r="J263" s="28"/>
      <c r="K263" s="28" t="str">
        <f t="shared" si="3"/>
        <v/>
      </c>
    </row>
    <row r="264" spans="8:11" hidden="1" outlineLevel="1" x14ac:dyDescent="0.45">
      <c r="H264" s="28"/>
      <c r="I264" s="28" t="str" cm="1">
        <f t="array" ref="I264">IFERROR(TRIM(_xlfn.TEXTSPLIT(_xlfn.XLOOKUP(H264,techniques!$A$2:$A$608,techniques!$B$2:$B$608),":")),"")</f>
        <v/>
      </c>
      <c r="J264" s="28"/>
      <c r="K264" s="28" t="str">
        <f t="shared" si="3"/>
        <v/>
      </c>
    </row>
    <row r="265" spans="8:11" hidden="1" outlineLevel="1" x14ac:dyDescent="0.45">
      <c r="H265" s="28"/>
      <c r="I265" s="28" t="str" cm="1">
        <f t="array" ref="I265">IFERROR(TRIM(_xlfn.TEXTSPLIT(_xlfn.XLOOKUP(H265,techniques!$A$2:$A$608,techniques!$B$2:$B$608),":")),"")</f>
        <v/>
      </c>
      <c r="J265" s="28"/>
      <c r="K265" s="28" t="str">
        <f t="shared" si="3"/>
        <v/>
      </c>
    </row>
    <row r="266" spans="8:11" hidden="1" outlineLevel="1" x14ac:dyDescent="0.45">
      <c r="H266" s="28"/>
      <c r="I266" s="28" t="str" cm="1">
        <f t="array" ref="I266">IFERROR(TRIM(_xlfn.TEXTSPLIT(_xlfn.XLOOKUP(H266,techniques!$A$2:$A$608,techniques!$B$2:$B$608),":")),"")</f>
        <v/>
      </c>
      <c r="J266" s="28"/>
      <c r="K266" s="28" t="str">
        <f t="shared" si="3"/>
        <v/>
      </c>
    </row>
    <row r="267" spans="8:11" hidden="1" outlineLevel="1" x14ac:dyDescent="0.45">
      <c r="H267" s="28"/>
      <c r="I267" s="28" t="str" cm="1">
        <f t="array" ref="I267">IFERROR(TRIM(_xlfn.TEXTSPLIT(_xlfn.XLOOKUP(H267,techniques!$A$2:$A$608,techniques!$B$2:$B$608),":")),"")</f>
        <v/>
      </c>
      <c r="J267" s="28"/>
      <c r="K267" s="28" t="str">
        <f t="shared" si="3"/>
        <v/>
      </c>
    </row>
    <row r="268" spans="8:11" hidden="1" outlineLevel="1" x14ac:dyDescent="0.45">
      <c r="H268" s="28"/>
      <c r="I268" s="28" t="str" cm="1">
        <f t="array" ref="I268">IFERROR(TRIM(_xlfn.TEXTSPLIT(_xlfn.XLOOKUP(H268,techniques!$A$2:$A$608,techniques!$B$2:$B$608),":")),"")</f>
        <v/>
      </c>
      <c r="J268" s="28"/>
      <c r="K268" s="28" t="str">
        <f t="shared" si="3"/>
        <v/>
      </c>
    </row>
    <row r="269" spans="8:11" hidden="1" outlineLevel="1" x14ac:dyDescent="0.45">
      <c r="H269" s="28"/>
      <c r="I269" s="28" t="str" cm="1">
        <f t="array" ref="I269">IFERROR(TRIM(_xlfn.TEXTSPLIT(_xlfn.XLOOKUP(H269,techniques!$A$2:$A$608,techniques!$B$2:$B$608),":")),"")</f>
        <v/>
      </c>
      <c r="J269" s="28"/>
      <c r="K269" s="28" t="str">
        <f t="shared" si="3"/>
        <v/>
      </c>
    </row>
    <row r="270" spans="8:11" hidden="1" outlineLevel="1" x14ac:dyDescent="0.45">
      <c r="H270" s="28"/>
      <c r="I270" s="28" t="str" cm="1">
        <f t="array" ref="I270">IFERROR(TRIM(_xlfn.TEXTSPLIT(_xlfn.XLOOKUP(H270,techniques!$A$2:$A$608,techniques!$B$2:$B$608),":")),"")</f>
        <v/>
      </c>
      <c r="J270" s="28"/>
      <c r="K270" s="28" t="str">
        <f t="shared" si="3"/>
        <v/>
      </c>
    </row>
    <row r="271" spans="8:11" hidden="1" outlineLevel="1" x14ac:dyDescent="0.45">
      <c r="H271" s="28"/>
      <c r="I271" s="28" t="str" cm="1">
        <f t="array" ref="I271">IFERROR(TRIM(_xlfn.TEXTSPLIT(_xlfn.XLOOKUP(H271,techniques!$A$2:$A$608,techniques!$B$2:$B$608),":")),"")</f>
        <v/>
      </c>
      <c r="J271" s="28"/>
      <c r="K271" s="28" t="str">
        <f t="shared" si="3"/>
        <v/>
      </c>
    </row>
    <row r="272" spans="8:11" hidden="1" outlineLevel="1" x14ac:dyDescent="0.45">
      <c r="H272" s="28"/>
      <c r="I272" s="28" t="str" cm="1">
        <f t="array" ref="I272">IFERROR(TRIM(_xlfn.TEXTSPLIT(_xlfn.XLOOKUP(H272,techniques!$A$2:$A$608,techniques!$B$2:$B$608),":")),"")</f>
        <v/>
      </c>
      <c r="J272" s="28"/>
      <c r="K272" s="28" t="str">
        <f t="shared" si="3"/>
        <v/>
      </c>
    </row>
    <row r="273" spans="8:11" hidden="1" outlineLevel="1" x14ac:dyDescent="0.45">
      <c r="H273" s="28"/>
      <c r="I273" s="28" t="str" cm="1">
        <f t="array" ref="I273">IFERROR(TRIM(_xlfn.TEXTSPLIT(_xlfn.XLOOKUP(H273,techniques!$A$2:$A$608,techniques!$B$2:$B$608),":")),"")</f>
        <v/>
      </c>
      <c r="J273" s="28"/>
      <c r="K273" s="28" t="str">
        <f t="shared" ref="K273:K336" si="4">IF(J273="",_xlfn.TEXTJOIN(": ",TRUE,H273,I273),_xlfn.TEXTJOIN(": ",TRUE,H273,J273))</f>
        <v/>
      </c>
    </row>
    <row r="274" spans="8:11" hidden="1" outlineLevel="1" x14ac:dyDescent="0.45">
      <c r="H274" s="28"/>
      <c r="I274" s="28" t="str" cm="1">
        <f t="array" ref="I274">IFERROR(TRIM(_xlfn.TEXTSPLIT(_xlfn.XLOOKUP(H274,techniques!$A$2:$A$608,techniques!$B$2:$B$608),":")),"")</f>
        <v/>
      </c>
      <c r="J274" s="28"/>
      <c r="K274" s="28" t="str">
        <f t="shared" si="4"/>
        <v/>
      </c>
    </row>
    <row r="275" spans="8:11" hidden="1" outlineLevel="1" x14ac:dyDescent="0.45">
      <c r="H275" s="28"/>
      <c r="I275" s="28" t="str" cm="1">
        <f t="array" ref="I275">IFERROR(TRIM(_xlfn.TEXTSPLIT(_xlfn.XLOOKUP(H275,techniques!$A$2:$A$608,techniques!$B$2:$B$608),":")),"")</f>
        <v/>
      </c>
      <c r="J275" s="28"/>
      <c r="K275" s="28" t="str">
        <f t="shared" si="4"/>
        <v/>
      </c>
    </row>
    <row r="276" spans="8:11" hidden="1" outlineLevel="1" x14ac:dyDescent="0.45">
      <c r="H276" s="28"/>
      <c r="I276" s="28" t="str" cm="1">
        <f t="array" ref="I276">IFERROR(TRIM(_xlfn.TEXTSPLIT(_xlfn.XLOOKUP(H276,techniques!$A$2:$A$608,techniques!$B$2:$B$608),":")),"")</f>
        <v/>
      </c>
      <c r="J276" s="28"/>
      <c r="K276" s="28" t="str">
        <f t="shared" si="4"/>
        <v/>
      </c>
    </row>
    <row r="277" spans="8:11" hidden="1" outlineLevel="1" x14ac:dyDescent="0.45">
      <c r="H277" s="28"/>
      <c r="I277" s="28" t="str" cm="1">
        <f t="array" ref="I277">IFERROR(TRIM(_xlfn.TEXTSPLIT(_xlfn.XLOOKUP(H277,techniques!$A$2:$A$608,techniques!$B$2:$B$608),":")),"")</f>
        <v/>
      </c>
      <c r="J277" s="28"/>
      <c r="K277" s="28" t="str">
        <f t="shared" si="4"/>
        <v/>
      </c>
    </row>
    <row r="278" spans="8:11" hidden="1" outlineLevel="1" x14ac:dyDescent="0.45">
      <c r="H278" s="28"/>
      <c r="I278" s="28" t="str" cm="1">
        <f t="array" ref="I278">IFERROR(TRIM(_xlfn.TEXTSPLIT(_xlfn.XLOOKUP(H278,techniques!$A$2:$A$608,techniques!$B$2:$B$608),":")),"")</f>
        <v/>
      </c>
      <c r="J278" s="28"/>
      <c r="K278" s="28" t="str">
        <f t="shared" si="4"/>
        <v/>
      </c>
    </row>
    <row r="279" spans="8:11" hidden="1" outlineLevel="1" x14ac:dyDescent="0.45">
      <c r="H279" s="28"/>
      <c r="I279" s="28" t="str" cm="1">
        <f t="array" ref="I279">IFERROR(TRIM(_xlfn.TEXTSPLIT(_xlfn.XLOOKUP(H279,techniques!$A$2:$A$608,techniques!$B$2:$B$608),":")),"")</f>
        <v/>
      </c>
      <c r="J279" s="28"/>
      <c r="K279" s="28" t="str">
        <f t="shared" si="4"/>
        <v/>
      </c>
    </row>
    <row r="280" spans="8:11" hidden="1" outlineLevel="1" x14ac:dyDescent="0.45">
      <c r="H280" s="28"/>
      <c r="I280" s="28" t="str" cm="1">
        <f t="array" ref="I280">IFERROR(TRIM(_xlfn.TEXTSPLIT(_xlfn.XLOOKUP(H280,techniques!$A$2:$A$608,techniques!$B$2:$B$608),":")),"")</f>
        <v/>
      </c>
      <c r="J280" s="28"/>
      <c r="K280" s="28" t="str">
        <f t="shared" si="4"/>
        <v/>
      </c>
    </row>
    <row r="281" spans="8:11" hidden="1" outlineLevel="1" x14ac:dyDescent="0.45">
      <c r="H281" s="28"/>
      <c r="I281" s="28" t="str" cm="1">
        <f t="array" ref="I281">IFERROR(TRIM(_xlfn.TEXTSPLIT(_xlfn.XLOOKUP(H281,techniques!$A$2:$A$608,techniques!$B$2:$B$608),":")),"")</f>
        <v/>
      </c>
      <c r="J281" s="28"/>
      <c r="K281" s="28" t="str">
        <f t="shared" si="4"/>
        <v/>
      </c>
    </row>
    <row r="282" spans="8:11" hidden="1" outlineLevel="1" x14ac:dyDescent="0.45">
      <c r="H282" s="28"/>
      <c r="I282" s="28" t="str" cm="1">
        <f t="array" ref="I282">IFERROR(TRIM(_xlfn.TEXTSPLIT(_xlfn.XLOOKUP(H282,techniques!$A$2:$A$608,techniques!$B$2:$B$608),":")),"")</f>
        <v/>
      </c>
      <c r="J282" s="28"/>
      <c r="K282" s="28" t="str">
        <f t="shared" si="4"/>
        <v/>
      </c>
    </row>
    <row r="283" spans="8:11" hidden="1" outlineLevel="1" x14ac:dyDescent="0.45">
      <c r="H283" s="28"/>
      <c r="I283" s="28" t="str" cm="1">
        <f t="array" ref="I283">IFERROR(TRIM(_xlfn.TEXTSPLIT(_xlfn.XLOOKUP(H283,techniques!$A$2:$A$608,techniques!$B$2:$B$608),":")),"")</f>
        <v/>
      </c>
      <c r="J283" s="28"/>
      <c r="K283" s="28" t="str">
        <f t="shared" si="4"/>
        <v/>
      </c>
    </row>
    <row r="284" spans="8:11" hidden="1" outlineLevel="1" x14ac:dyDescent="0.45">
      <c r="H284" s="28"/>
      <c r="I284" s="28" t="str" cm="1">
        <f t="array" ref="I284">IFERROR(TRIM(_xlfn.TEXTSPLIT(_xlfn.XLOOKUP(H284,techniques!$A$2:$A$608,techniques!$B$2:$B$608),":")),"")</f>
        <v/>
      </c>
      <c r="J284" s="28"/>
      <c r="K284" s="28" t="str">
        <f t="shared" si="4"/>
        <v/>
      </c>
    </row>
    <row r="285" spans="8:11" hidden="1" outlineLevel="1" x14ac:dyDescent="0.45">
      <c r="H285" s="28"/>
      <c r="I285" s="28" t="str" cm="1">
        <f t="array" ref="I285">IFERROR(TRIM(_xlfn.TEXTSPLIT(_xlfn.XLOOKUP(H285,techniques!$A$2:$A$608,techniques!$B$2:$B$608),":")),"")</f>
        <v/>
      </c>
      <c r="J285" s="28"/>
      <c r="K285" s="28" t="str">
        <f t="shared" si="4"/>
        <v/>
      </c>
    </row>
    <row r="286" spans="8:11" hidden="1" outlineLevel="1" x14ac:dyDescent="0.45">
      <c r="H286" s="28"/>
      <c r="I286" s="28" t="str" cm="1">
        <f t="array" ref="I286">IFERROR(TRIM(_xlfn.TEXTSPLIT(_xlfn.XLOOKUP(H286,techniques!$A$2:$A$608,techniques!$B$2:$B$608),":")),"")</f>
        <v/>
      </c>
      <c r="J286" s="28"/>
      <c r="K286" s="28" t="str">
        <f t="shared" si="4"/>
        <v/>
      </c>
    </row>
    <row r="287" spans="8:11" hidden="1" outlineLevel="1" x14ac:dyDescent="0.45">
      <c r="H287" s="28"/>
      <c r="I287" s="28" t="str" cm="1">
        <f t="array" ref="I287">IFERROR(TRIM(_xlfn.TEXTSPLIT(_xlfn.XLOOKUP(H287,techniques!$A$2:$A$608,techniques!$B$2:$B$608),":")),"")</f>
        <v/>
      </c>
      <c r="J287" s="28"/>
      <c r="K287" s="28" t="str">
        <f t="shared" si="4"/>
        <v/>
      </c>
    </row>
    <row r="288" spans="8:11" hidden="1" outlineLevel="1" x14ac:dyDescent="0.45">
      <c r="H288" s="28"/>
      <c r="I288" s="28" t="str" cm="1">
        <f t="array" ref="I288">IFERROR(TRIM(_xlfn.TEXTSPLIT(_xlfn.XLOOKUP(H288,techniques!$A$2:$A$608,techniques!$B$2:$B$608),":")),"")</f>
        <v/>
      </c>
      <c r="J288" s="28"/>
      <c r="K288" s="28" t="str">
        <f t="shared" si="4"/>
        <v/>
      </c>
    </row>
    <row r="289" spans="8:11" hidden="1" outlineLevel="1" x14ac:dyDescent="0.45">
      <c r="H289" s="28"/>
      <c r="I289" s="28" t="str" cm="1">
        <f t="array" ref="I289">IFERROR(TRIM(_xlfn.TEXTSPLIT(_xlfn.XLOOKUP(H289,techniques!$A$2:$A$608,techniques!$B$2:$B$608),":")),"")</f>
        <v/>
      </c>
      <c r="J289" s="28"/>
      <c r="K289" s="28" t="str">
        <f t="shared" si="4"/>
        <v/>
      </c>
    </row>
    <row r="290" spans="8:11" hidden="1" outlineLevel="1" x14ac:dyDescent="0.45">
      <c r="H290" s="28"/>
      <c r="I290" s="28" t="str" cm="1">
        <f t="array" ref="I290">IFERROR(TRIM(_xlfn.TEXTSPLIT(_xlfn.XLOOKUP(H290,techniques!$A$2:$A$608,techniques!$B$2:$B$608),":")),"")</f>
        <v/>
      </c>
      <c r="J290" s="28"/>
      <c r="K290" s="28" t="str">
        <f t="shared" si="4"/>
        <v/>
      </c>
    </row>
    <row r="291" spans="8:11" hidden="1" outlineLevel="1" x14ac:dyDescent="0.45">
      <c r="H291" s="28"/>
      <c r="I291" s="28" t="str" cm="1">
        <f t="array" ref="I291">IFERROR(TRIM(_xlfn.TEXTSPLIT(_xlfn.XLOOKUP(H291,techniques!$A$2:$A$608,techniques!$B$2:$B$608),":")),"")</f>
        <v/>
      </c>
      <c r="J291" s="28"/>
      <c r="K291" s="28" t="str">
        <f t="shared" si="4"/>
        <v/>
      </c>
    </row>
    <row r="292" spans="8:11" hidden="1" outlineLevel="1" x14ac:dyDescent="0.45">
      <c r="H292" s="28"/>
      <c r="I292" s="28" t="str" cm="1">
        <f t="array" ref="I292">IFERROR(TRIM(_xlfn.TEXTSPLIT(_xlfn.XLOOKUP(H292,techniques!$A$2:$A$608,techniques!$B$2:$B$608),":")),"")</f>
        <v/>
      </c>
      <c r="J292" s="28"/>
      <c r="K292" s="28" t="str">
        <f t="shared" si="4"/>
        <v/>
      </c>
    </row>
    <row r="293" spans="8:11" hidden="1" outlineLevel="1" x14ac:dyDescent="0.45">
      <c r="H293" s="28"/>
      <c r="I293" s="28" t="str" cm="1">
        <f t="array" ref="I293">IFERROR(TRIM(_xlfn.TEXTSPLIT(_xlfn.XLOOKUP(H293,techniques!$A$2:$A$608,techniques!$B$2:$B$608),":")),"")</f>
        <v/>
      </c>
      <c r="J293" s="28"/>
      <c r="K293" s="28" t="str">
        <f t="shared" si="4"/>
        <v/>
      </c>
    </row>
    <row r="294" spans="8:11" hidden="1" outlineLevel="1" x14ac:dyDescent="0.45">
      <c r="H294" s="28"/>
      <c r="I294" s="28" t="str" cm="1">
        <f t="array" ref="I294">IFERROR(TRIM(_xlfn.TEXTSPLIT(_xlfn.XLOOKUP(H294,techniques!$A$2:$A$608,techniques!$B$2:$B$608),":")),"")</f>
        <v/>
      </c>
      <c r="J294" s="28"/>
      <c r="K294" s="28" t="str">
        <f t="shared" si="4"/>
        <v/>
      </c>
    </row>
    <row r="295" spans="8:11" hidden="1" outlineLevel="1" x14ac:dyDescent="0.45">
      <c r="H295" s="28"/>
      <c r="I295" s="28" t="str" cm="1">
        <f t="array" ref="I295">IFERROR(TRIM(_xlfn.TEXTSPLIT(_xlfn.XLOOKUP(H295,techniques!$A$2:$A$608,techniques!$B$2:$B$608),":")),"")</f>
        <v/>
      </c>
      <c r="J295" s="28"/>
      <c r="K295" s="28" t="str">
        <f t="shared" si="4"/>
        <v/>
      </c>
    </row>
    <row r="296" spans="8:11" hidden="1" outlineLevel="1" x14ac:dyDescent="0.45">
      <c r="H296" s="28"/>
      <c r="I296" s="28" t="str" cm="1">
        <f t="array" ref="I296">IFERROR(TRIM(_xlfn.TEXTSPLIT(_xlfn.XLOOKUP(H296,techniques!$A$2:$A$608,techniques!$B$2:$B$608),":")),"")</f>
        <v/>
      </c>
      <c r="J296" s="28"/>
      <c r="K296" s="28" t="str">
        <f t="shared" si="4"/>
        <v/>
      </c>
    </row>
    <row r="297" spans="8:11" hidden="1" outlineLevel="1" x14ac:dyDescent="0.45">
      <c r="H297" s="28"/>
      <c r="I297" s="28" t="str" cm="1">
        <f t="array" ref="I297">IFERROR(TRIM(_xlfn.TEXTSPLIT(_xlfn.XLOOKUP(H297,techniques!$A$2:$A$608,techniques!$B$2:$B$608),":")),"")</f>
        <v/>
      </c>
      <c r="J297" s="28"/>
      <c r="K297" s="28" t="str">
        <f t="shared" si="4"/>
        <v/>
      </c>
    </row>
    <row r="298" spans="8:11" hidden="1" outlineLevel="1" x14ac:dyDescent="0.45">
      <c r="H298" s="28"/>
      <c r="I298" s="28" t="str" cm="1">
        <f t="array" ref="I298">IFERROR(TRIM(_xlfn.TEXTSPLIT(_xlfn.XLOOKUP(H298,techniques!$A$2:$A$608,techniques!$B$2:$B$608),":")),"")</f>
        <v/>
      </c>
      <c r="J298" s="28"/>
      <c r="K298" s="28" t="str">
        <f t="shared" si="4"/>
        <v/>
      </c>
    </row>
    <row r="299" spans="8:11" hidden="1" outlineLevel="1" x14ac:dyDescent="0.45">
      <c r="H299" s="28"/>
      <c r="I299" s="28" t="str" cm="1">
        <f t="array" ref="I299">IFERROR(TRIM(_xlfn.TEXTSPLIT(_xlfn.XLOOKUP(H299,techniques!$A$2:$A$608,techniques!$B$2:$B$608),":")),"")</f>
        <v/>
      </c>
      <c r="J299" s="28"/>
      <c r="K299" s="28" t="str">
        <f t="shared" si="4"/>
        <v/>
      </c>
    </row>
    <row r="300" spans="8:11" hidden="1" outlineLevel="1" x14ac:dyDescent="0.45">
      <c r="H300" s="28"/>
      <c r="I300" s="28" t="str" cm="1">
        <f t="array" ref="I300">IFERROR(TRIM(_xlfn.TEXTSPLIT(_xlfn.XLOOKUP(H300,techniques!$A$2:$A$608,techniques!$B$2:$B$608),":")),"")</f>
        <v/>
      </c>
      <c r="J300" s="28"/>
      <c r="K300" s="28" t="str">
        <f t="shared" si="4"/>
        <v/>
      </c>
    </row>
    <row r="301" spans="8:11" hidden="1" outlineLevel="1" x14ac:dyDescent="0.45">
      <c r="H301" s="28"/>
      <c r="I301" s="28" t="str" cm="1">
        <f t="array" ref="I301">IFERROR(TRIM(_xlfn.TEXTSPLIT(_xlfn.XLOOKUP(H301,techniques!$A$2:$A$608,techniques!$B$2:$B$608),":")),"")</f>
        <v/>
      </c>
      <c r="J301" s="28"/>
      <c r="K301" s="28" t="str">
        <f t="shared" si="4"/>
        <v/>
      </c>
    </row>
    <row r="302" spans="8:11" hidden="1" outlineLevel="1" x14ac:dyDescent="0.45">
      <c r="H302" s="28"/>
      <c r="I302" s="28" t="str" cm="1">
        <f t="array" ref="I302">IFERROR(TRIM(_xlfn.TEXTSPLIT(_xlfn.XLOOKUP(H302,techniques!$A$2:$A$608,techniques!$B$2:$B$608),":")),"")</f>
        <v/>
      </c>
      <c r="J302" s="28"/>
      <c r="K302" s="28" t="str">
        <f t="shared" si="4"/>
        <v/>
      </c>
    </row>
    <row r="303" spans="8:11" hidden="1" outlineLevel="1" x14ac:dyDescent="0.45">
      <c r="H303" s="28"/>
      <c r="I303" s="28" t="str" cm="1">
        <f t="array" ref="I303">IFERROR(TRIM(_xlfn.TEXTSPLIT(_xlfn.XLOOKUP(H303,techniques!$A$2:$A$608,techniques!$B$2:$B$608),":")),"")</f>
        <v/>
      </c>
      <c r="J303" s="28"/>
      <c r="K303" s="28" t="str">
        <f t="shared" si="4"/>
        <v/>
      </c>
    </row>
    <row r="304" spans="8:11" hidden="1" outlineLevel="1" x14ac:dyDescent="0.45">
      <c r="H304" s="28"/>
      <c r="I304" s="28" t="str" cm="1">
        <f t="array" ref="I304">IFERROR(TRIM(_xlfn.TEXTSPLIT(_xlfn.XLOOKUP(H304,techniques!$A$2:$A$608,techniques!$B$2:$B$608),":")),"")</f>
        <v/>
      </c>
      <c r="J304" s="28"/>
      <c r="K304" s="28" t="str">
        <f t="shared" si="4"/>
        <v/>
      </c>
    </row>
    <row r="305" spans="8:11" hidden="1" outlineLevel="1" x14ac:dyDescent="0.45">
      <c r="H305" s="28"/>
      <c r="I305" s="28" t="str" cm="1">
        <f t="array" ref="I305">IFERROR(TRIM(_xlfn.TEXTSPLIT(_xlfn.XLOOKUP(H305,techniques!$A$2:$A$608,techniques!$B$2:$B$608),":")),"")</f>
        <v/>
      </c>
      <c r="J305" s="28"/>
      <c r="K305" s="28" t="str">
        <f t="shared" si="4"/>
        <v/>
      </c>
    </row>
    <row r="306" spans="8:11" hidden="1" outlineLevel="1" x14ac:dyDescent="0.45">
      <c r="H306" s="28"/>
      <c r="I306" s="28" t="str" cm="1">
        <f t="array" ref="I306">IFERROR(TRIM(_xlfn.TEXTSPLIT(_xlfn.XLOOKUP(H306,techniques!$A$2:$A$608,techniques!$B$2:$B$608),":")),"")</f>
        <v/>
      </c>
      <c r="J306" s="28"/>
      <c r="K306" s="28" t="str">
        <f t="shared" si="4"/>
        <v/>
      </c>
    </row>
    <row r="307" spans="8:11" hidden="1" outlineLevel="1" x14ac:dyDescent="0.45">
      <c r="H307" s="28"/>
      <c r="I307" s="28" t="str" cm="1">
        <f t="array" ref="I307">IFERROR(TRIM(_xlfn.TEXTSPLIT(_xlfn.XLOOKUP(H307,techniques!$A$2:$A$608,techniques!$B$2:$B$608),":")),"")</f>
        <v/>
      </c>
      <c r="J307" s="28"/>
      <c r="K307" s="28" t="str">
        <f t="shared" si="4"/>
        <v/>
      </c>
    </row>
    <row r="308" spans="8:11" hidden="1" outlineLevel="1" x14ac:dyDescent="0.45">
      <c r="H308" s="28"/>
      <c r="I308" s="28" t="str" cm="1">
        <f t="array" ref="I308">IFERROR(TRIM(_xlfn.TEXTSPLIT(_xlfn.XLOOKUP(H308,techniques!$A$2:$A$608,techniques!$B$2:$B$608),":")),"")</f>
        <v/>
      </c>
      <c r="J308" s="28"/>
      <c r="K308" s="28" t="str">
        <f t="shared" si="4"/>
        <v/>
      </c>
    </row>
    <row r="309" spans="8:11" hidden="1" outlineLevel="1" x14ac:dyDescent="0.45">
      <c r="H309" s="28"/>
      <c r="I309" s="28" t="str" cm="1">
        <f t="array" ref="I309">IFERROR(TRIM(_xlfn.TEXTSPLIT(_xlfn.XLOOKUP(H309,techniques!$A$2:$A$608,techniques!$B$2:$B$608),":")),"")</f>
        <v/>
      </c>
      <c r="J309" s="28"/>
      <c r="K309" s="28" t="str">
        <f t="shared" si="4"/>
        <v/>
      </c>
    </row>
    <row r="310" spans="8:11" hidden="1" outlineLevel="1" x14ac:dyDescent="0.45">
      <c r="H310" s="28"/>
      <c r="I310" s="28" t="str" cm="1">
        <f t="array" ref="I310">IFERROR(TRIM(_xlfn.TEXTSPLIT(_xlfn.XLOOKUP(H310,techniques!$A$2:$A$608,techniques!$B$2:$B$608),":")),"")</f>
        <v/>
      </c>
      <c r="J310" s="28"/>
      <c r="K310" s="28" t="str">
        <f t="shared" si="4"/>
        <v/>
      </c>
    </row>
    <row r="311" spans="8:11" hidden="1" outlineLevel="1" x14ac:dyDescent="0.45">
      <c r="H311" s="28"/>
      <c r="I311" s="28" t="str" cm="1">
        <f t="array" ref="I311">IFERROR(TRIM(_xlfn.TEXTSPLIT(_xlfn.XLOOKUP(H311,techniques!$A$2:$A$608,techniques!$B$2:$B$608),":")),"")</f>
        <v/>
      </c>
      <c r="J311" s="28"/>
      <c r="K311" s="28" t="str">
        <f t="shared" si="4"/>
        <v/>
      </c>
    </row>
    <row r="312" spans="8:11" hidden="1" outlineLevel="1" x14ac:dyDescent="0.45">
      <c r="H312" s="28"/>
      <c r="I312" s="28" t="str" cm="1">
        <f t="array" ref="I312">IFERROR(TRIM(_xlfn.TEXTSPLIT(_xlfn.XLOOKUP(H312,techniques!$A$2:$A$608,techniques!$B$2:$B$608),":")),"")</f>
        <v/>
      </c>
      <c r="J312" s="28"/>
      <c r="K312" s="28" t="str">
        <f t="shared" si="4"/>
        <v/>
      </c>
    </row>
    <row r="313" spans="8:11" hidden="1" outlineLevel="1" x14ac:dyDescent="0.45">
      <c r="H313" s="28"/>
      <c r="I313" s="28" t="str" cm="1">
        <f t="array" ref="I313">IFERROR(TRIM(_xlfn.TEXTSPLIT(_xlfn.XLOOKUP(H313,techniques!$A$2:$A$608,techniques!$B$2:$B$608),":")),"")</f>
        <v/>
      </c>
      <c r="J313" s="28"/>
      <c r="K313" s="28" t="str">
        <f t="shared" si="4"/>
        <v/>
      </c>
    </row>
    <row r="314" spans="8:11" hidden="1" outlineLevel="1" x14ac:dyDescent="0.45">
      <c r="H314" s="28"/>
      <c r="I314" s="28" t="str" cm="1">
        <f t="array" ref="I314">IFERROR(TRIM(_xlfn.TEXTSPLIT(_xlfn.XLOOKUP(H314,techniques!$A$2:$A$608,techniques!$B$2:$B$608),":")),"")</f>
        <v/>
      </c>
      <c r="J314" s="28"/>
      <c r="K314" s="28" t="str">
        <f t="shared" si="4"/>
        <v/>
      </c>
    </row>
    <row r="315" spans="8:11" hidden="1" outlineLevel="1" x14ac:dyDescent="0.45">
      <c r="H315" s="28"/>
      <c r="I315" s="28" t="str" cm="1">
        <f t="array" ref="I315">IFERROR(TRIM(_xlfn.TEXTSPLIT(_xlfn.XLOOKUP(H315,techniques!$A$2:$A$608,techniques!$B$2:$B$608),":")),"")</f>
        <v/>
      </c>
      <c r="J315" s="28"/>
      <c r="K315" s="28" t="str">
        <f t="shared" si="4"/>
        <v/>
      </c>
    </row>
    <row r="316" spans="8:11" hidden="1" outlineLevel="1" x14ac:dyDescent="0.45">
      <c r="H316" s="28"/>
      <c r="I316" s="28" t="str" cm="1">
        <f t="array" ref="I316">IFERROR(TRIM(_xlfn.TEXTSPLIT(_xlfn.XLOOKUP(H316,techniques!$A$2:$A$608,techniques!$B$2:$B$608),":")),"")</f>
        <v/>
      </c>
      <c r="J316" s="28"/>
      <c r="K316" s="28" t="str">
        <f t="shared" si="4"/>
        <v/>
      </c>
    </row>
    <row r="317" spans="8:11" hidden="1" outlineLevel="1" x14ac:dyDescent="0.45">
      <c r="H317" s="28"/>
      <c r="I317" s="28" t="str" cm="1">
        <f t="array" ref="I317">IFERROR(TRIM(_xlfn.TEXTSPLIT(_xlfn.XLOOKUP(H317,techniques!$A$2:$A$608,techniques!$B$2:$B$608),":")),"")</f>
        <v/>
      </c>
      <c r="J317" s="28"/>
      <c r="K317" s="28" t="str">
        <f t="shared" si="4"/>
        <v/>
      </c>
    </row>
    <row r="318" spans="8:11" hidden="1" outlineLevel="1" x14ac:dyDescent="0.45">
      <c r="H318" s="28"/>
      <c r="I318" s="28" t="str" cm="1">
        <f t="array" ref="I318">IFERROR(TRIM(_xlfn.TEXTSPLIT(_xlfn.XLOOKUP(H318,techniques!$A$2:$A$608,techniques!$B$2:$B$608),":")),"")</f>
        <v/>
      </c>
      <c r="J318" s="28"/>
      <c r="K318" s="28" t="str">
        <f t="shared" si="4"/>
        <v/>
      </c>
    </row>
    <row r="319" spans="8:11" hidden="1" outlineLevel="1" x14ac:dyDescent="0.45">
      <c r="H319" s="28"/>
      <c r="I319" s="28" t="str" cm="1">
        <f t="array" ref="I319">IFERROR(TRIM(_xlfn.TEXTSPLIT(_xlfn.XLOOKUP(H319,techniques!$A$2:$A$608,techniques!$B$2:$B$608),":")),"")</f>
        <v/>
      </c>
      <c r="J319" s="28"/>
      <c r="K319" s="28" t="str">
        <f t="shared" si="4"/>
        <v/>
      </c>
    </row>
    <row r="320" spans="8:11" hidden="1" outlineLevel="1" x14ac:dyDescent="0.45">
      <c r="H320" s="28"/>
      <c r="I320" s="28" t="str" cm="1">
        <f t="array" ref="I320">IFERROR(TRIM(_xlfn.TEXTSPLIT(_xlfn.XLOOKUP(H320,techniques!$A$2:$A$608,techniques!$B$2:$B$608),":")),"")</f>
        <v/>
      </c>
      <c r="J320" s="28"/>
      <c r="K320" s="28" t="str">
        <f t="shared" si="4"/>
        <v/>
      </c>
    </row>
    <row r="321" spans="8:11" hidden="1" outlineLevel="1" x14ac:dyDescent="0.45">
      <c r="H321" s="28"/>
      <c r="I321" s="28" t="str" cm="1">
        <f t="array" ref="I321">IFERROR(TRIM(_xlfn.TEXTSPLIT(_xlfn.XLOOKUP(H321,techniques!$A$2:$A$608,techniques!$B$2:$B$608),":")),"")</f>
        <v/>
      </c>
      <c r="J321" s="28"/>
      <c r="K321" s="28" t="str">
        <f t="shared" si="4"/>
        <v/>
      </c>
    </row>
    <row r="322" spans="8:11" hidden="1" outlineLevel="1" x14ac:dyDescent="0.45">
      <c r="H322" s="28"/>
      <c r="I322" s="28" t="str" cm="1">
        <f t="array" ref="I322">IFERROR(TRIM(_xlfn.TEXTSPLIT(_xlfn.XLOOKUP(H322,techniques!$A$2:$A$608,techniques!$B$2:$B$608),":")),"")</f>
        <v/>
      </c>
      <c r="J322" s="28"/>
      <c r="K322" s="28" t="str">
        <f t="shared" si="4"/>
        <v/>
      </c>
    </row>
    <row r="323" spans="8:11" hidden="1" outlineLevel="1" x14ac:dyDescent="0.45">
      <c r="H323" s="28"/>
      <c r="I323" s="28" t="str" cm="1">
        <f t="array" ref="I323">IFERROR(TRIM(_xlfn.TEXTSPLIT(_xlfn.XLOOKUP(H323,techniques!$A$2:$A$608,techniques!$B$2:$B$608),":")),"")</f>
        <v/>
      </c>
      <c r="J323" s="28"/>
      <c r="K323" s="28" t="str">
        <f t="shared" si="4"/>
        <v/>
      </c>
    </row>
    <row r="324" spans="8:11" hidden="1" outlineLevel="1" x14ac:dyDescent="0.45">
      <c r="H324" s="28"/>
      <c r="I324" s="28" t="str" cm="1">
        <f t="array" ref="I324">IFERROR(TRIM(_xlfn.TEXTSPLIT(_xlfn.XLOOKUP(H324,techniques!$A$2:$A$608,techniques!$B$2:$B$608),":")),"")</f>
        <v/>
      </c>
      <c r="J324" s="28"/>
      <c r="K324" s="28" t="str">
        <f t="shared" si="4"/>
        <v/>
      </c>
    </row>
    <row r="325" spans="8:11" hidden="1" outlineLevel="1" x14ac:dyDescent="0.45">
      <c r="H325" s="28"/>
      <c r="I325" s="28" t="str" cm="1">
        <f t="array" ref="I325">IFERROR(TRIM(_xlfn.TEXTSPLIT(_xlfn.XLOOKUP(H325,techniques!$A$2:$A$608,techniques!$B$2:$B$608),":")),"")</f>
        <v/>
      </c>
      <c r="J325" s="28"/>
      <c r="K325" s="28" t="str">
        <f t="shared" si="4"/>
        <v/>
      </c>
    </row>
    <row r="326" spans="8:11" hidden="1" outlineLevel="1" x14ac:dyDescent="0.45">
      <c r="H326" s="28"/>
      <c r="I326" s="28" t="str" cm="1">
        <f t="array" ref="I326">IFERROR(TRIM(_xlfn.TEXTSPLIT(_xlfn.XLOOKUP(H326,techniques!$A$2:$A$608,techniques!$B$2:$B$608),":")),"")</f>
        <v/>
      </c>
      <c r="J326" s="28"/>
      <c r="K326" s="28" t="str">
        <f t="shared" si="4"/>
        <v/>
      </c>
    </row>
    <row r="327" spans="8:11" hidden="1" outlineLevel="1" x14ac:dyDescent="0.45">
      <c r="H327" s="28"/>
      <c r="I327" s="28" t="str" cm="1">
        <f t="array" ref="I327">IFERROR(TRIM(_xlfn.TEXTSPLIT(_xlfn.XLOOKUP(H327,techniques!$A$2:$A$608,techniques!$B$2:$B$608),":")),"")</f>
        <v/>
      </c>
      <c r="J327" s="28"/>
      <c r="K327" s="28" t="str">
        <f t="shared" si="4"/>
        <v/>
      </c>
    </row>
    <row r="328" spans="8:11" hidden="1" outlineLevel="1" x14ac:dyDescent="0.45">
      <c r="H328" s="28"/>
      <c r="I328" s="28" t="str" cm="1">
        <f t="array" ref="I328">IFERROR(TRIM(_xlfn.TEXTSPLIT(_xlfn.XLOOKUP(H328,techniques!$A$2:$A$608,techniques!$B$2:$B$608),":")),"")</f>
        <v/>
      </c>
      <c r="J328" s="28"/>
      <c r="K328" s="28" t="str">
        <f t="shared" si="4"/>
        <v/>
      </c>
    </row>
    <row r="329" spans="8:11" hidden="1" outlineLevel="1" x14ac:dyDescent="0.45">
      <c r="H329" s="28"/>
      <c r="I329" s="28" t="str" cm="1">
        <f t="array" ref="I329">IFERROR(TRIM(_xlfn.TEXTSPLIT(_xlfn.XLOOKUP(H329,techniques!$A$2:$A$608,techniques!$B$2:$B$608),":")),"")</f>
        <v/>
      </c>
      <c r="J329" s="28"/>
      <c r="K329" s="28" t="str">
        <f t="shared" si="4"/>
        <v/>
      </c>
    </row>
    <row r="330" spans="8:11" hidden="1" outlineLevel="1" x14ac:dyDescent="0.45">
      <c r="H330" s="28"/>
      <c r="I330" s="28" t="str" cm="1">
        <f t="array" ref="I330">IFERROR(TRIM(_xlfn.TEXTSPLIT(_xlfn.XLOOKUP(H330,techniques!$A$2:$A$608,techniques!$B$2:$B$608),":")),"")</f>
        <v/>
      </c>
      <c r="J330" s="28"/>
      <c r="K330" s="28" t="str">
        <f t="shared" si="4"/>
        <v/>
      </c>
    </row>
    <row r="331" spans="8:11" hidden="1" outlineLevel="1" x14ac:dyDescent="0.45">
      <c r="H331" s="28"/>
      <c r="I331" s="28" t="str" cm="1">
        <f t="array" ref="I331">IFERROR(TRIM(_xlfn.TEXTSPLIT(_xlfn.XLOOKUP(H331,techniques!$A$2:$A$608,techniques!$B$2:$B$608),":")),"")</f>
        <v/>
      </c>
      <c r="J331" s="28"/>
      <c r="K331" s="28" t="str">
        <f t="shared" si="4"/>
        <v/>
      </c>
    </row>
    <row r="332" spans="8:11" hidden="1" outlineLevel="1" x14ac:dyDescent="0.45">
      <c r="H332" s="28"/>
      <c r="I332" s="28" t="str" cm="1">
        <f t="array" ref="I332">IFERROR(TRIM(_xlfn.TEXTSPLIT(_xlfn.XLOOKUP(H332,techniques!$A$2:$A$608,techniques!$B$2:$B$608),":")),"")</f>
        <v/>
      </c>
      <c r="J332" s="28"/>
      <c r="K332" s="28" t="str">
        <f t="shared" si="4"/>
        <v/>
      </c>
    </row>
    <row r="333" spans="8:11" hidden="1" outlineLevel="1" x14ac:dyDescent="0.45">
      <c r="H333" s="28"/>
      <c r="I333" s="28" t="str" cm="1">
        <f t="array" ref="I333">IFERROR(TRIM(_xlfn.TEXTSPLIT(_xlfn.XLOOKUP(H333,techniques!$A$2:$A$608,techniques!$B$2:$B$608),":")),"")</f>
        <v/>
      </c>
      <c r="J333" s="28"/>
      <c r="K333" s="28" t="str">
        <f t="shared" si="4"/>
        <v/>
      </c>
    </row>
    <row r="334" spans="8:11" hidden="1" outlineLevel="1" x14ac:dyDescent="0.45">
      <c r="H334" s="28"/>
      <c r="I334" s="28" t="str" cm="1">
        <f t="array" ref="I334">IFERROR(TRIM(_xlfn.TEXTSPLIT(_xlfn.XLOOKUP(H334,techniques!$A$2:$A$608,techniques!$B$2:$B$608),":")),"")</f>
        <v/>
      </c>
      <c r="J334" s="28"/>
      <c r="K334" s="28" t="str">
        <f t="shared" si="4"/>
        <v/>
      </c>
    </row>
    <row r="335" spans="8:11" hidden="1" outlineLevel="1" x14ac:dyDescent="0.45">
      <c r="H335" s="28"/>
      <c r="I335" s="28" t="str" cm="1">
        <f t="array" ref="I335">IFERROR(TRIM(_xlfn.TEXTSPLIT(_xlfn.XLOOKUP(H335,techniques!$A$2:$A$608,techniques!$B$2:$B$608),":")),"")</f>
        <v/>
      </c>
      <c r="J335" s="28"/>
      <c r="K335" s="28" t="str">
        <f t="shared" si="4"/>
        <v/>
      </c>
    </row>
    <row r="336" spans="8:11" hidden="1" outlineLevel="1" x14ac:dyDescent="0.45">
      <c r="H336" s="28"/>
      <c r="I336" s="28" t="str" cm="1">
        <f t="array" ref="I336">IFERROR(TRIM(_xlfn.TEXTSPLIT(_xlfn.XLOOKUP(H336,techniques!$A$2:$A$608,techniques!$B$2:$B$608),":")),"")</f>
        <v/>
      </c>
      <c r="J336" s="28"/>
      <c r="K336" s="28" t="str">
        <f t="shared" si="4"/>
        <v/>
      </c>
    </row>
    <row r="337" spans="8:11" hidden="1" outlineLevel="1" x14ac:dyDescent="0.45">
      <c r="H337" s="28"/>
      <c r="I337" s="28" t="str" cm="1">
        <f t="array" ref="I337">IFERROR(TRIM(_xlfn.TEXTSPLIT(_xlfn.XLOOKUP(H337,techniques!$A$2:$A$608,techniques!$B$2:$B$608),":")),"")</f>
        <v/>
      </c>
      <c r="J337" s="28"/>
      <c r="K337" s="28" t="str">
        <f t="shared" ref="K337:K400" si="5">IF(J337="",_xlfn.TEXTJOIN(": ",TRUE,H337,I337),_xlfn.TEXTJOIN(": ",TRUE,H337,J337))</f>
        <v/>
      </c>
    </row>
    <row r="338" spans="8:11" hidden="1" outlineLevel="1" x14ac:dyDescent="0.45">
      <c r="H338" s="28"/>
      <c r="I338" s="28" t="str" cm="1">
        <f t="array" ref="I338">IFERROR(TRIM(_xlfn.TEXTSPLIT(_xlfn.XLOOKUP(H338,techniques!$A$2:$A$608,techniques!$B$2:$B$608),":")),"")</f>
        <v/>
      </c>
      <c r="J338" s="28"/>
      <c r="K338" s="28" t="str">
        <f t="shared" si="5"/>
        <v/>
      </c>
    </row>
    <row r="339" spans="8:11" hidden="1" outlineLevel="1" x14ac:dyDescent="0.45">
      <c r="H339" s="28"/>
      <c r="I339" s="28" t="str" cm="1">
        <f t="array" ref="I339">IFERROR(TRIM(_xlfn.TEXTSPLIT(_xlfn.XLOOKUP(H339,techniques!$A$2:$A$608,techniques!$B$2:$B$608),":")),"")</f>
        <v/>
      </c>
      <c r="J339" s="28"/>
      <c r="K339" s="28" t="str">
        <f t="shared" si="5"/>
        <v/>
      </c>
    </row>
    <row r="340" spans="8:11" hidden="1" outlineLevel="1" x14ac:dyDescent="0.45">
      <c r="H340" s="28"/>
      <c r="I340" s="28" t="str" cm="1">
        <f t="array" ref="I340">IFERROR(TRIM(_xlfn.TEXTSPLIT(_xlfn.XLOOKUP(H340,techniques!$A$2:$A$608,techniques!$B$2:$B$608),":")),"")</f>
        <v/>
      </c>
      <c r="J340" s="28"/>
      <c r="K340" s="28" t="str">
        <f t="shared" si="5"/>
        <v/>
      </c>
    </row>
    <row r="341" spans="8:11" hidden="1" outlineLevel="1" x14ac:dyDescent="0.45">
      <c r="H341" s="28"/>
      <c r="I341" s="28" t="str" cm="1">
        <f t="array" ref="I341">IFERROR(TRIM(_xlfn.TEXTSPLIT(_xlfn.XLOOKUP(H341,techniques!$A$2:$A$608,techniques!$B$2:$B$608),":")),"")</f>
        <v/>
      </c>
      <c r="J341" s="28"/>
      <c r="K341" s="28" t="str">
        <f t="shared" si="5"/>
        <v/>
      </c>
    </row>
    <row r="342" spans="8:11" hidden="1" outlineLevel="1" x14ac:dyDescent="0.45">
      <c r="H342" s="28"/>
      <c r="I342" s="28" t="str" cm="1">
        <f t="array" ref="I342">IFERROR(TRIM(_xlfn.TEXTSPLIT(_xlfn.XLOOKUP(H342,techniques!$A$2:$A$608,techniques!$B$2:$B$608),":")),"")</f>
        <v/>
      </c>
      <c r="J342" s="28"/>
      <c r="K342" s="28" t="str">
        <f t="shared" si="5"/>
        <v/>
      </c>
    </row>
    <row r="343" spans="8:11" hidden="1" outlineLevel="1" x14ac:dyDescent="0.45">
      <c r="H343" s="28"/>
      <c r="I343" s="28" t="str" cm="1">
        <f t="array" ref="I343">IFERROR(TRIM(_xlfn.TEXTSPLIT(_xlfn.XLOOKUP(H343,techniques!$A$2:$A$608,techniques!$B$2:$B$608),":")),"")</f>
        <v/>
      </c>
      <c r="J343" s="28"/>
      <c r="K343" s="28" t="str">
        <f t="shared" si="5"/>
        <v/>
      </c>
    </row>
    <row r="344" spans="8:11" hidden="1" outlineLevel="1" x14ac:dyDescent="0.45">
      <c r="H344" s="28"/>
      <c r="I344" s="28" t="str" cm="1">
        <f t="array" ref="I344">IFERROR(TRIM(_xlfn.TEXTSPLIT(_xlfn.XLOOKUP(H344,techniques!$A$2:$A$608,techniques!$B$2:$B$608),":")),"")</f>
        <v/>
      </c>
      <c r="J344" s="28"/>
      <c r="K344" s="28" t="str">
        <f t="shared" si="5"/>
        <v/>
      </c>
    </row>
    <row r="345" spans="8:11" hidden="1" outlineLevel="1" x14ac:dyDescent="0.45">
      <c r="H345" s="28"/>
      <c r="I345" s="28" t="str" cm="1">
        <f t="array" ref="I345">IFERROR(TRIM(_xlfn.TEXTSPLIT(_xlfn.XLOOKUP(H345,techniques!$A$2:$A$608,techniques!$B$2:$B$608),":")),"")</f>
        <v/>
      </c>
      <c r="J345" s="28"/>
      <c r="K345" s="28" t="str">
        <f t="shared" si="5"/>
        <v/>
      </c>
    </row>
    <row r="346" spans="8:11" hidden="1" outlineLevel="1" x14ac:dyDescent="0.45">
      <c r="H346" s="28"/>
      <c r="I346" s="28" t="str" cm="1">
        <f t="array" ref="I346">IFERROR(TRIM(_xlfn.TEXTSPLIT(_xlfn.XLOOKUP(H346,techniques!$A$2:$A$608,techniques!$B$2:$B$608),":")),"")</f>
        <v/>
      </c>
      <c r="J346" s="28"/>
      <c r="K346" s="28" t="str">
        <f t="shared" si="5"/>
        <v/>
      </c>
    </row>
    <row r="347" spans="8:11" hidden="1" outlineLevel="1" x14ac:dyDescent="0.45">
      <c r="H347" s="28"/>
      <c r="I347" s="28" t="str" cm="1">
        <f t="array" ref="I347">IFERROR(TRIM(_xlfn.TEXTSPLIT(_xlfn.XLOOKUP(H347,techniques!$A$2:$A$608,techniques!$B$2:$B$608),":")),"")</f>
        <v/>
      </c>
      <c r="J347" s="28"/>
      <c r="K347" s="28" t="str">
        <f t="shared" si="5"/>
        <v/>
      </c>
    </row>
    <row r="348" spans="8:11" hidden="1" outlineLevel="1" x14ac:dyDescent="0.45">
      <c r="H348" s="28"/>
      <c r="I348" s="28" t="str" cm="1">
        <f t="array" ref="I348">IFERROR(TRIM(_xlfn.TEXTSPLIT(_xlfn.XLOOKUP(H348,techniques!$A$2:$A$608,techniques!$B$2:$B$608),":")),"")</f>
        <v/>
      </c>
      <c r="J348" s="28"/>
      <c r="K348" s="28" t="str">
        <f t="shared" si="5"/>
        <v/>
      </c>
    </row>
    <row r="349" spans="8:11" hidden="1" outlineLevel="1" x14ac:dyDescent="0.45">
      <c r="H349" s="28"/>
      <c r="I349" s="28" t="str" cm="1">
        <f t="array" ref="I349">IFERROR(TRIM(_xlfn.TEXTSPLIT(_xlfn.XLOOKUP(H349,techniques!$A$2:$A$608,techniques!$B$2:$B$608),":")),"")</f>
        <v/>
      </c>
      <c r="J349" s="28"/>
      <c r="K349" s="28" t="str">
        <f t="shared" si="5"/>
        <v/>
      </c>
    </row>
    <row r="350" spans="8:11" hidden="1" outlineLevel="1" x14ac:dyDescent="0.45">
      <c r="H350" s="28"/>
      <c r="I350" s="28" t="str" cm="1">
        <f t="array" ref="I350">IFERROR(TRIM(_xlfn.TEXTSPLIT(_xlfn.XLOOKUP(H350,techniques!$A$2:$A$608,techniques!$B$2:$B$608),":")),"")</f>
        <v/>
      </c>
      <c r="J350" s="28"/>
      <c r="K350" s="28" t="str">
        <f t="shared" si="5"/>
        <v/>
      </c>
    </row>
    <row r="351" spans="8:11" hidden="1" outlineLevel="1" x14ac:dyDescent="0.45">
      <c r="H351" s="28"/>
      <c r="I351" s="28" t="str" cm="1">
        <f t="array" ref="I351">IFERROR(TRIM(_xlfn.TEXTSPLIT(_xlfn.XLOOKUP(H351,techniques!$A$2:$A$608,techniques!$B$2:$B$608),":")),"")</f>
        <v/>
      </c>
      <c r="J351" s="28"/>
      <c r="K351" s="28" t="str">
        <f t="shared" si="5"/>
        <v/>
      </c>
    </row>
    <row r="352" spans="8:11" hidden="1" outlineLevel="1" x14ac:dyDescent="0.45">
      <c r="H352" s="28"/>
      <c r="I352" s="28" t="str" cm="1">
        <f t="array" ref="I352">IFERROR(TRIM(_xlfn.TEXTSPLIT(_xlfn.XLOOKUP(H352,techniques!$A$2:$A$608,techniques!$B$2:$B$608),":")),"")</f>
        <v/>
      </c>
      <c r="J352" s="28"/>
      <c r="K352" s="28" t="str">
        <f t="shared" si="5"/>
        <v/>
      </c>
    </row>
    <row r="353" spans="8:11" hidden="1" outlineLevel="1" x14ac:dyDescent="0.45">
      <c r="H353" s="28"/>
      <c r="I353" s="28" t="str" cm="1">
        <f t="array" ref="I353">IFERROR(TRIM(_xlfn.TEXTSPLIT(_xlfn.XLOOKUP(H353,techniques!$A$2:$A$608,techniques!$B$2:$B$608),":")),"")</f>
        <v/>
      </c>
      <c r="J353" s="28"/>
      <c r="K353" s="28" t="str">
        <f t="shared" si="5"/>
        <v/>
      </c>
    </row>
    <row r="354" spans="8:11" hidden="1" outlineLevel="1" x14ac:dyDescent="0.45">
      <c r="H354" s="28"/>
      <c r="I354" s="28" t="str" cm="1">
        <f t="array" ref="I354">IFERROR(TRIM(_xlfn.TEXTSPLIT(_xlfn.XLOOKUP(H354,techniques!$A$2:$A$608,techniques!$B$2:$B$608),":")),"")</f>
        <v/>
      </c>
      <c r="J354" s="28"/>
      <c r="K354" s="28" t="str">
        <f t="shared" si="5"/>
        <v/>
      </c>
    </row>
    <row r="355" spans="8:11" hidden="1" outlineLevel="1" x14ac:dyDescent="0.45">
      <c r="H355" s="28"/>
      <c r="I355" s="28" t="str" cm="1">
        <f t="array" ref="I355">IFERROR(TRIM(_xlfn.TEXTSPLIT(_xlfn.XLOOKUP(H355,techniques!$A$2:$A$608,techniques!$B$2:$B$608),":")),"")</f>
        <v/>
      </c>
      <c r="J355" s="28"/>
      <c r="K355" s="28" t="str">
        <f t="shared" si="5"/>
        <v/>
      </c>
    </row>
    <row r="356" spans="8:11" hidden="1" outlineLevel="1" x14ac:dyDescent="0.45">
      <c r="H356" s="28"/>
      <c r="I356" s="28" t="str" cm="1">
        <f t="array" ref="I356">IFERROR(TRIM(_xlfn.TEXTSPLIT(_xlfn.XLOOKUP(H356,techniques!$A$2:$A$608,techniques!$B$2:$B$608),":")),"")</f>
        <v/>
      </c>
      <c r="J356" s="28"/>
      <c r="K356" s="28" t="str">
        <f t="shared" si="5"/>
        <v/>
      </c>
    </row>
    <row r="357" spans="8:11" hidden="1" outlineLevel="1" x14ac:dyDescent="0.45">
      <c r="H357" s="28"/>
      <c r="I357" s="28" t="str" cm="1">
        <f t="array" ref="I357">IFERROR(TRIM(_xlfn.TEXTSPLIT(_xlfn.XLOOKUP(H357,techniques!$A$2:$A$608,techniques!$B$2:$B$608),":")),"")</f>
        <v/>
      </c>
      <c r="J357" s="28"/>
      <c r="K357" s="28" t="str">
        <f t="shared" si="5"/>
        <v/>
      </c>
    </row>
    <row r="358" spans="8:11" hidden="1" outlineLevel="1" x14ac:dyDescent="0.45">
      <c r="H358" s="28"/>
      <c r="I358" s="28" t="str" cm="1">
        <f t="array" ref="I358">IFERROR(TRIM(_xlfn.TEXTSPLIT(_xlfn.XLOOKUP(H358,techniques!$A$2:$A$608,techniques!$B$2:$B$608),":")),"")</f>
        <v/>
      </c>
      <c r="J358" s="28"/>
      <c r="K358" s="28" t="str">
        <f t="shared" si="5"/>
        <v/>
      </c>
    </row>
    <row r="359" spans="8:11" hidden="1" outlineLevel="1" x14ac:dyDescent="0.45">
      <c r="H359" s="28"/>
      <c r="I359" s="28" t="str" cm="1">
        <f t="array" ref="I359">IFERROR(TRIM(_xlfn.TEXTSPLIT(_xlfn.XLOOKUP(H359,techniques!$A$2:$A$608,techniques!$B$2:$B$608),":")),"")</f>
        <v/>
      </c>
      <c r="J359" s="28"/>
      <c r="K359" s="28" t="str">
        <f t="shared" si="5"/>
        <v/>
      </c>
    </row>
    <row r="360" spans="8:11" hidden="1" outlineLevel="1" x14ac:dyDescent="0.45">
      <c r="H360" s="28"/>
      <c r="I360" s="28" t="str" cm="1">
        <f t="array" ref="I360">IFERROR(TRIM(_xlfn.TEXTSPLIT(_xlfn.XLOOKUP(H360,techniques!$A$2:$A$608,techniques!$B$2:$B$608),":")),"")</f>
        <v/>
      </c>
      <c r="J360" s="28"/>
      <c r="K360" s="28" t="str">
        <f t="shared" si="5"/>
        <v/>
      </c>
    </row>
    <row r="361" spans="8:11" hidden="1" outlineLevel="1" x14ac:dyDescent="0.45">
      <c r="H361" s="28"/>
      <c r="I361" s="28" t="str" cm="1">
        <f t="array" ref="I361">IFERROR(TRIM(_xlfn.TEXTSPLIT(_xlfn.XLOOKUP(H361,techniques!$A$2:$A$608,techniques!$B$2:$B$608),":")),"")</f>
        <v/>
      </c>
      <c r="J361" s="28"/>
      <c r="K361" s="28" t="str">
        <f t="shared" si="5"/>
        <v/>
      </c>
    </row>
    <row r="362" spans="8:11" hidden="1" outlineLevel="1" x14ac:dyDescent="0.45">
      <c r="H362" s="28"/>
      <c r="I362" s="28" t="str" cm="1">
        <f t="array" ref="I362">IFERROR(TRIM(_xlfn.TEXTSPLIT(_xlfn.XLOOKUP(H362,techniques!$A$2:$A$608,techniques!$B$2:$B$608),":")),"")</f>
        <v/>
      </c>
      <c r="J362" s="28"/>
      <c r="K362" s="28" t="str">
        <f t="shared" si="5"/>
        <v/>
      </c>
    </row>
    <row r="363" spans="8:11" hidden="1" outlineLevel="1" x14ac:dyDescent="0.45">
      <c r="H363" s="28"/>
      <c r="I363" s="28" t="str" cm="1">
        <f t="array" ref="I363">IFERROR(TRIM(_xlfn.TEXTSPLIT(_xlfn.XLOOKUP(H363,techniques!$A$2:$A$608,techniques!$B$2:$B$608),":")),"")</f>
        <v/>
      </c>
      <c r="J363" s="28"/>
      <c r="K363" s="28" t="str">
        <f t="shared" si="5"/>
        <v/>
      </c>
    </row>
    <row r="364" spans="8:11" hidden="1" outlineLevel="1" x14ac:dyDescent="0.45">
      <c r="H364" s="28"/>
      <c r="I364" s="28" t="str" cm="1">
        <f t="array" ref="I364">IFERROR(TRIM(_xlfn.TEXTSPLIT(_xlfn.XLOOKUP(H364,techniques!$A$2:$A$608,techniques!$B$2:$B$608),":")),"")</f>
        <v/>
      </c>
      <c r="J364" s="28"/>
      <c r="K364" s="28" t="str">
        <f t="shared" si="5"/>
        <v/>
      </c>
    </row>
    <row r="365" spans="8:11" hidden="1" outlineLevel="1" x14ac:dyDescent="0.45">
      <c r="H365" s="28"/>
      <c r="I365" s="28" t="str" cm="1">
        <f t="array" ref="I365">IFERROR(TRIM(_xlfn.TEXTSPLIT(_xlfn.XLOOKUP(H365,techniques!$A$2:$A$608,techniques!$B$2:$B$608),":")),"")</f>
        <v/>
      </c>
      <c r="J365" s="28"/>
      <c r="K365" s="28" t="str">
        <f t="shared" si="5"/>
        <v/>
      </c>
    </row>
    <row r="366" spans="8:11" hidden="1" outlineLevel="1" x14ac:dyDescent="0.45">
      <c r="H366" s="28"/>
      <c r="I366" s="28" t="str" cm="1">
        <f t="array" ref="I366">IFERROR(TRIM(_xlfn.TEXTSPLIT(_xlfn.XLOOKUP(H366,techniques!$A$2:$A$608,techniques!$B$2:$B$608),":")),"")</f>
        <v/>
      </c>
      <c r="J366" s="28"/>
      <c r="K366" s="28" t="str">
        <f t="shared" si="5"/>
        <v/>
      </c>
    </row>
    <row r="367" spans="8:11" hidden="1" outlineLevel="1" x14ac:dyDescent="0.45">
      <c r="H367" s="28"/>
      <c r="I367" s="28" t="str" cm="1">
        <f t="array" ref="I367">IFERROR(TRIM(_xlfn.TEXTSPLIT(_xlfn.XLOOKUP(H367,techniques!$A$2:$A$608,techniques!$B$2:$B$608),":")),"")</f>
        <v/>
      </c>
      <c r="J367" s="28"/>
      <c r="K367" s="28" t="str">
        <f t="shared" si="5"/>
        <v/>
      </c>
    </row>
    <row r="368" spans="8:11" hidden="1" outlineLevel="1" x14ac:dyDescent="0.45">
      <c r="H368" s="28"/>
      <c r="I368" s="28" t="str" cm="1">
        <f t="array" ref="I368">IFERROR(TRIM(_xlfn.TEXTSPLIT(_xlfn.XLOOKUP(H368,techniques!$A$2:$A$608,techniques!$B$2:$B$608),":")),"")</f>
        <v/>
      </c>
      <c r="J368" s="28"/>
      <c r="K368" s="28" t="str">
        <f t="shared" si="5"/>
        <v/>
      </c>
    </row>
    <row r="369" spans="8:11" hidden="1" outlineLevel="1" x14ac:dyDescent="0.45">
      <c r="H369" s="28"/>
      <c r="I369" s="28" t="str" cm="1">
        <f t="array" ref="I369">IFERROR(TRIM(_xlfn.TEXTSPLIT(_xlfn.XLOOKUP(H369,techniques!$A$2:$A$608,techniques!$B$2:$B$608),":")),"")</f>
        <v/>
      </c>
      <c r="J369" s="28"/>
      <c r="K369" s="28" t="str">
        <f t="shared" si="5"/>
        <v/>
      </c>
    </row>
    <row r="370" spans="8:11" hidden="1" outlineLevel="1" x14ac:dyDescent="0.45">
      <c r="H370" s="28"/>
      <c r="I370" s="28" t="str" cm="1">
        <f t="array" ref="I370">IFERROR(TRIM(_xlfn.TEXTSPLIT(_xlfn.XLOOKUP(H370,techniques!$A$2:$A$608,techniques!$B$2:$B$608),":")),"")</f>
        <v/>
      </c>
      <c r="J370" s="28"/>
      <c r="K370" s="28" t="str">
        <f t="shared" si="5"/>
        <v/>
      </c>
    </row>
    <row r="371" spans="8:11" hidden="1" outlineLevel="1" x14ac:dyDescent="0.45">
      <c r="H371" s="28"/>
      <c r="I371" s="28" t="str" cm="1">
        <f t="array" ref="I371">IFERROR(TRIM(_xlfn.TEXTSPLIT(_xlfn.XLOOKUP(H371,techniques!$A$2:$A$608,techniques!$B$2:$B$608),":")),"")</f>
        <v/>
      </c>
      <c r="J371" s="28"/>
      <c r="K371" s="28" t="str">
        <f t="shared" si="5"/>
        <v/>
      </c>
    </row>
    <row r="372" spans="8:11" hidden="1" outlineLevel="1" x14ac:dyDescent="0.45">
      <c r="H372" s="28"/>
      <c r="I372" s="28" t="str" cm="1">
        <f t="array" ref="I372">IFERROR(TRIM(_xlfn.TEXTSPLIT(_xlfn.XLOOKUP(H372,techniques!$A$2:$A$608,techniques!$B$2:$B$608),":")),"")</f>
        <v/>
      </c>
      <c r="J372" s="28"/>
      <c r="K372" s="28" t="str">
        <f t="shared" si="5"/>
        <v/>
      </c>
    </row>
    <row r="373" spans="8:11" hidden="1" outlineLevel="1" x14ac:dyDescent="0.45">
      <c r="H373" s="28"/>
      <c r="I373" s="28" t="str" cm="1">
        <f t="array" ref="I373">IFERROR(TRIM(_xlfn.TEXTSPLIT(_xlfn.XLOOKUP(H373,techniques!$A$2:$A$608,techniques!$B$2:$B$608),":")),"")</f>
        <v/>
      </c>
      <c r="J373" s="28"/>
      <c r="K373" s="28" t="str">
        <f t="shared" si="5"/>
        <v/>
      </c>
    </row>
    <row r="374" spans="8:11" hidden="1" outlineLevel="1" x14ac:dyDescent="0.45">
      <c r="H374" s="28"/>
      <c r="I374" s="28" t="str" cm="1">
        <f t="array" ref="I374">IFERROR(TRIM(_xlfn.TEXTSPLIT(_xlfn.XLOOKUP(H374,techniques!$A$2:$A$608,techniques!$B$2:$B$608),":")),"")</f>
        <v/>
      </c>
      <c r="J374" s="28"/>
      <c r="K374" s="28" t="str">
        <f t="shared" si="5"/>
        <v/>
      </c>
    </row>
    <row r="375" spans="8:11" hidden="1" outlineLevel="1" x14ac:dyDescent="0.45">
      <c r="H375" s="28"/>
      <c r="I375" s="28" t="str" cm="1">
        <f t="array" ref="I375">IFERROR(TRIM(_xlfn.TEXTSPLIT(_xlfn.XLOOKUP(H375,techniques!$A$2:$A$608,techniques!$B$2:$B$608),":")),"")</f>
        <v/>
      </c>
      <c r="J375" s="28"/>
      <c r="K375" s="28" t="str">
        <f t="shared" si="5"/>
        <v/>
      </c>
    </row>
    <row r="376" spans="8:11" hidden="1" outlineLevel="1" x14ac:dyDescent="0.45">
      <c r="H376" s="28"/>
      <c r="I376" s="28" t="str" cm="1">
        <f t="array" ref="I376">IFERROR(TRIM(_xlfn.TEXTSPLIT(_xlfn.XLOOKUP(H376,techniques!$A$2:$A$608,techniques!$B$2:$B$608),":")),"")</f>
        <v/>
      </c>
      <c r="J376" s="28"/>
      <c r="K376" s="28" t="str">
        <f t="shared" si="5"/>
        <v/>
      </c>
    </row>
    <row r="377" spans="8:11" hidden="1" outlineLevel="1" x14ac:dyDescent="0.45">
      <c r="H377" s="28"/>
      <c r="I377" s="28" t="str" cm="1">
        <f t="array" ref="I377">IFERROR(TRIM(_xlfn.TEXTSPLIT(_xlfn.XLOOKUP(H377,techniques!$A$2:$A$608,techniques!$B$2:$B$608),":")),"")</f>
        <v/>
      </c>
      <c r="J377" s="28"/>
      <c r="K377" s="28" t="str">
        <f t="shared" si="5"/>
        <v/>
      </c>
    </row>
    <row r="378" spans="8:11" hidden="1" outlineLevel="1" x14ac:dyDescent="0.45">
      <c r="H378" s="28"/>
      <c r="I378" s="28" t="str" cm="1">
        <f t="array" ref="I378">IFERROR(TRIM(_xlfn.TEXTSPLIT(_xlfn.XLOOKUP(H378,techniques!$A$2:$A$608,techniques!$B$2:$B$608),":")),"")</f>
        <v/>
      </c>
      <c r="J378" s="28"/>
      <c r="K378" s="28" t="str">
        <f t="shared" si="5"/>
        <v/>
      </c>
    </row>
    <row r="379" spans="8:11" hidden="1" outlineLevel="1" x14ac:dyDescent="0.45">
      <c r="H379" s="28"/>
      <c r="I379" s="28" t="str" cm="1">
        <f t="array" ref="I379">IFERROR(TRIM(_xlfn.TEXTSPLIT(_xlfn.XLOOKUP(H379,techniques!$A$2:$A$608,techniques!$B$2:$B$608),":")),"")</f>
        <v/>
      </c>
      <c r="J379" s="28"/>
      <c r="K379" s="28" t="str">
        <f t="shared" si="5"/>
        <v/>
      </c>
    </row>
    <row r="380" spans="8:11" hidden="1" outlineLevel="1" x14ac:dyDescent="0.45">
      <c r="H380" s="28"/>
      <c r="I380" s="28" t="str" cm="1">
        <f t="array" ref="I380">IFERROR(TRIM(_xlfn.TEXTSPLIT(_xlfn.XLOOKUP(H380,techniques!$A$2:$A$608,techniques!$B$2:$B$608),":")),"")</f>
        <v/>
      </c>
      <c r="J380" s="28"/>
      <c r="K380" s="28" t="str">
        <f t="shared" si="5"/>
        <v/>
      </c>
    </row>
    <row r="381" spans="8:11" hidden="1" outlineLevel="1" x14ac:dyDescent="0.45">
      <c r="H381" s="28"/>
      <c r="I381" s="28" t="str" cm="1">
        <f t="array" ref="I381">IFERROR(TRIM(_xlfn.TEXTSPLIT(_xlfn.XLOOKUP(H381,techniques!$A$2:$A$608,techniques!$B$2:$B$608),":")),"")</f>
        <v/>
      </c>
      <c r="J381" s="28"/>
      <c r="K381" s="28" t="str">
        <f t="shared" si="5"/>
        <v/>
      </c>
    </row>
    <row r="382" spans="8:11" hidden="1" outlineLevel="1" x14ac:dyDescent="0.45">
      <c r="H382" s="28"/>
      <c r="I382" s="28" t="str" cm="1">
        <f t="array" ref="I382">IFERROR(TRIM(_xlfn.TEXTSPLIT(_xlfn.XLOOKUP(H382,techniques!$A$2:$A$608,techniques!$B$2:$B$608),":")),"")</f>
        <v/>
      </c>
      <c r="J382" s="28"/>
      <c r="K382" s="28" t="str">
        <f t="shared" si="5"/>
        <v/>
      </c>
    </row>
    <row r="383" spans="8:11" hidden="1" outlineLevel="1" x14ac:dyDescent="0.45">
      <c r="H383" s="28"/>
      <c r="I383" s="28" t="str" cm="1">
        <f t="array" ref="I383">IFERROR(TRIM(_xlfn.TEXTSPLIT(_xlfn.XLOOKUP(H383,techniques!$A$2:$A$608,techniques!$B$2:$B$608),":")),"")</f>
        <v/>
      </c>
      <c r="J383" s="28"/>
      <c r="K383" s="28" t="str">
        <f t="shared" si="5"/>
        <v/>
      </c>
    </row>
    <row r="384" spans="8:11" hidden="1" outlineLevel="1" x14ac:dyDescent="0.45">
      <c r="H384" s="28"/>
      <c r="I384" s="28" t="str" cm="1">
        <f t="array" ref="I384">IFERROR(TRIM(_xlfn.TEXTSPLIT(_xlfn.XLOOKUP(H384,techniques!$A$2:$A$608,techniques!$B$2:$B$608),":")),"")</f>
        <v/>
      </c>
      <c r="J384" s="28"/>
      <c r="K384" s="28" t="str">
        <f t="shared" si="5"/>
        <v/>
      </c>
    </row>
    <row r="385" spans="8:11" hidden="1" outlineLevel="1" x14ac:dyDescent="0.45">
      <c r="H385" s="28"/>
      <c r="I385" s="28" t="str" cm="1">
        <f t="array" ref="I385">IFERROR(TRIM(_xlfn.TEXTSPLIT(_xlfn.XLOOKUP(H385,techniques!$A$2:$A$608,techniques!$B$2:$B$608),":")),"")</f>
        <v/>
      </c>
      <c r="J385" s="28"/>
      <c r="K385" s="28" t="str">
        <f t="shared" si="5"/>
        <v/>
      </c>
    </row>
    <row r="386" spans="8:11" hidden="1" outlineLevel="1" x14ac:dyDescent="0.45">
      <c r="H386" s="28"/>
      <c r="I386" s="28" t="str" cm="1">
        <f t="array" ref="I386">IFERROR(TRIM(_xlfn.TEXTSPLIT(_xlfn.XLOOKUP(H386,techniques!$A$2:$A$608,techniques!$B$2:$B$608),":")),"")</f>
        <v/>
      </c>
      <c r="J386" s="28"/>
      <c r="K386" s="28" t="str">
        <f t="shared" si="5"/>
        <v/>
      </c>
    </row>
    <row r="387" spans="8:11" hidden="1" outlineLevel="1" x14ac:dyDescent="0.45">
      <c r="H387" s="28"/>
      <c r="I387" s="28" t="str" cm="1">
        <f t="array" ref="I387">IFERROR(TRIM(_xlfn.TEXTSPLIT(_xlfn.XLOOKUP(H387,techniques!$A$2:$A$608,techniques!$B$2:$B$608),":")),"")</f>
        <v/>
      </c>
      <c r="J387" s="28"/>
      <c r="K387" s="28" t="str">
        <f t="shared" si="5"/>
        <v/>
      </c>
    </row>
    <row r="388" spans="8:11" hidden="1" outlineLevel="1" x14ac:dyDescent="0.45">
      <c r="H388" s="28"/>
      <c r="I388" s="28" t="str" cm="1">
        <f t="array" ref="I388">IFERROR(TRIM(_xlfn.TEXTSPLIT(_xlfn.XLOOKUP(H388,techniques!$A$2:$A$608,techniques!$B$2:$B$608),":")),"")</f>
        <v/>
      </c>
      <c r="J388" s="28"/>
      <c r="K388" s="28" t="str">
        <f t="shared" si="5"/>
        <v/>
      </c>
    </row>
    <row r="389" spans="8:11" hidden="1" outlineLevel="1" x14ac:dyDescent="0.45">
      <c r="H389" s="28"/>
      <c r="I389" s="28" t="str" cm="1">
        <f t="array" ref="I389">IFERROR(TRIM(_xlfn.TEXTSPLIT(_xlfn.XLOOKUP(H389,techniques!$A$2:$A$608,techniques!$B$2:$B$608),":")),"")</f>
        <v/>
      </c>
      <c r="J389" s="28"/>
      <c r="K389" s="28" t="str">
        <f t="shared" si="5"/>
        <v/>
      </c>
    </row>
    <row r="390" spans="8:11" hidden="1" outlineLevel="1" x14ac:dyDescent="0.45">
      <c r="H390" s="28"/>
      <c r="I390" s="28" t="str" cm="1">
        <f t="array" ref="I390">IFERROR(TRIM(_xlfn.TEXTSPLIT(_xlfn.XLOOKUP(H390,techniques!$A$2:$A$608,techniques!$B$2:$B$608),":")),"")</f>
        <v/>
      </c>
      <c r="J390" s="28"/>
      <c r="K390" s="28" t="str">
        <f t="shared" si="5"/>
        <v/>
      </c>
    </row>
    <row r="391" spans="8:11" hidden="1" outlineLevel="1" x14ac:dyDescent="0.45">
      <c r="H391" s="28"/>
      <c r="I391" s="28" t="str" cm="1">
        <f t="array" ref="I391">IFERROR(TRIM(_xlfn.TEXTSPLIT(_xlfn.XLOOKUP(H391,techniques!$A$2:$A$608,techniques!$B$2:$B$608),":")),"")</f>
        <v/>
      </c>
      <c r="J391" s="28"/>
      <c r="K391" s="28" t="str">
        <f t="shared" si="5"/>
        <v/>
      </c>
    </row>
    <row r="392" spans="8:11" hidden="1" outlineLevel="1" x14ac:dyDescent="0.45">
      <c r="H392" s="28"/>
      <c r="I392" s="28" t="str" cm="1">
        <f t="array" ref="I392">IFERROR(TRIM(_xlfn.TEXTSPLIT(_xlfn.XLOOKUP(H392,techniques!$A$2:$A$608,techniques!$B$2:$B$608),":")),"")</f>
        <v/>
      </c>
      <c r="J392" s="28"/>
      <c r="K392" s="28" t="str">
        <f t="shared" si="5"/>
        <v/>
      </c>
    </row>
    <row r="393" spans="8:11" hidden="1" outlineLevel="1" x14ac:dyDescent="0.45">
      <c r="H393" s="28"/>
      <c r="I393" s="28" t="str" cm="1">
        <f t="array" ref="I393">IFERROR(TRIM(_xlfn.TEXTSPLIT(_xlfn.XLOOKUP(H393,techniques!$A$2:$A$608,techniques!$B$2:$B$608),":")),"")</f>
        <v/>
      </c>
      <c r="J393" s="28"/>
      <c r="K393" s="28" t="str">
        <f t="shared" si="5"/>
        <v/>
      </c>
    </row>
    <row r="394" spans="8:11" hidden="1" outlineLevel="1" x14ac:dyDescent="0.45">
      <c r="H394" s="28"/>
      <c r="I394" s="28" t="str" cm="1">
        <f t="array" ref="I394">IFERROR(TRIM(_xlfn.TEXTSPLIT(_xlfn.XLOOKUP(H394,techniques!$A$2:$A$608,techniques!$B$2:$B$608),":")),"")</f>
        <v/>
      </c>
      <c r="J394" s="28"/>
      <c r="K394" s="28" t="str">
        <f t="shared" si="5"/>
        <v/>
      </c>
    </row>
    <row r="395" spans="8:11" hidden="1" outlineLevel="1" x14ac:dyDescent="0.45">
      <c r="H395" s="28"/>
      <c r="I395" s="28" t="str" cm="1">
        <f t="array" ref="I395">IFERROR(TRIM(_xlfn.TEXTSPLIT(_xlfn.XLOOKUP(H395,techniques!$A$2:$A$608,techniques!$B$2:$B$608),":")),"")</f>
        <v/>
      </c>
      <c r="J395" s="28"/>
      <c r="K395" s="28" t="str">
        <f t="shared" si="5"/>
        <v/>
      </c>
    </row>
    <row r="396" spans="8:11" hidden="1" outlineLevel="1" x14ac:dyDescent="0.45">
      <c r="H396" s="28"/>
      <c r="I396" s="28" t="str" cm="1">
        <f t="array" ref="I396">IFERROR(TRIM(_xlfn.TEXTSPLIT(_xlfn.XLOOKUP(H396,techniques!$A$2:$A$608,techniques!$B$2:$B$608),":")),"")</f>
        <v/>
      </c>
      <c r="J396" s="28"/>
      <c r="K396" s="28" t="str">
        <f t="shared" si="5"/>
        <v/>
      </c>
    </row>
    <row r="397" spans="8:11" hidden="1" outlineLevel="1" x14ac:dyDescent="0.45">
      <c r="H397" s="28"/>
      <c r="I397" s="28" t="str" cm="1">
        <f t="array" ref="I397">IFERROR(TRIM(_xlfn.TEXTSPLIT(_xlfn.XLOOKUP(H397,techniques!$A$2:$A$608,techniques!$B$2:$B$608),":")),"")</f>
        <v/>
      </c>
      <c r="J397" s="28"/>
      <c r="K397" s="28" t="str">
        <f t="shared" si="5"/>
        <v/>
      </c>
    </row>
    <row r="398" spans="8:11" hidden="1" outlineLevel="1" x14ac:dyDescent="0.45">
      <c r="H398" s="28"/>
      <c r="I398" s="28" t="str" cm="1">
        <f t="array" ref="I398">IFERROR(TRIM(_xlfn.TEXTSPLIT(_xlfn.XLOOKUP(H398,techniques!$A$2:$A$608,techniques!$B$2:$B$608),":")),"")</f>
        <v/>
      </c>
      <c r="J398" s="28"/>
      <c r="K398" s="28" t="str">
        <f t="shared" si="5"/>
        <v/>
      </c>
    </row>
    <row r="399" spans="8:11" hidden="1" outlineLevel="1" x14ac:dyDescent="0.45">
      <c r="H399" s="28"/>
      <c r="I399" s="28" t="str" cm="1">
        <f t="array" ref="I399">IFERROR(TRIM(_xlfn.TEXTSPLIT(_xlfn.XLOOKUP(H399,techniques!$A$2:$A$608,techniques!$B$2:$B$608),":")),"")</f>
        <v/>
      </c>
      <c r="J399" s="28"/>
      <c r="K399" s="28" t="str">
        <f t="shared" si="5"/>
        <v/>
      </c>
    </row>
    <row r="400" spans="8:11" hidden="1" outlineLevel="1" x14ac:dyDescent="0.45">
      <c r="H400" s="28"/>
      <c r="I400" s="28" t="str" cm="1">
        <f t="array" ref="I400">IFERROR(TRIM(_xlfn.TEXTSPLIT(_xlfn.XLOOKUP(H400,techniques!$A$2:$A$608,techniques!$B$2:$B$608),":")),"")</f>
        <v/>
      </c>
      <c r="J400" s="28"/>
      <c r="K400" s="28" t="str">
        <f t="shared" si="5"/>
        <v/>
      </c>
    </row>
    <row r="401" spans="8:11" hidden="1" outlineLevel="1" x14ac:dyDescent="0.45">
      <c r="H401" s="28"/>
      <c r="I401" s="28" t="str" cm="1">
        <f t="array" ref="I401">IFERROR(TRIM(_xlfn.TEXTSPLIT(_xlfn.XLOOKUP(H401,techniques!$A$2:$A$608,techniques!$B$2:$B$608),":")),"")</f>
        <v/>
      </c>
      <c r="J401" s="28"/>
      <c r="K401" s="28" t="str">
        <f t="shared" ref="K401:K464" si="6">IF(J401="",_xlfn.TEXTJOIN(": ",TRUE,H401,I401),_xlfn.TEXTJOIN(": ",TRUE,H401,J401))</f>
        <v/>
      </c>
    </row>
    <row r="402" spans="8:11" hidden="1" outlineLevel="1" x14ac:dyDescent="0.45">
      <c r="H402" s="28"/>
      <c r="I402" s="28" t="str" cm="1">
        <f t="array" ref="I402">IFERROR(TRIM(_xlfn.TEXTSPLIT(_xlfn.XLOOKUP(H402,techniques!$A$2:$A$608,techniques!$B$2:$B$608),":")),"")</f>
        <v/>
      </c>
      <c r="J402" s="28"/>
      <c r="K402" s="28" t="str">
        <f t="shared" si="6"/>
        <v/>
      </c>
    </row>
    <row r="403" spans="8:11" hidden="1" outlineLevel="1" x14ac:dyDescent="0.45">
      <c r="H403" s="28"/>
      <c r="I403" s="28" t="str" cm="1">
        <f t="array" ref="I403">IFERROR(TRIM(_xlfn.TEXTSPLIT(_xlfn.XLOOKUP(H403,techniques!$A$2:$A$608,techniques!$B$2:$B$608),":")),"")</f>
        <v/>
      </c>
      <c r="J403" s="28"/>
      <c r="K403" s="28" t="str">
        <f t="shared" si="6"/>
        <v/>
      </c>
    </row>
    <row r="404" spans="8:11" hidden="1" outlineLevel="1" x14ac:dyDescent="0.45">
      <c r="H404" s="28"/>
      <c r="I404" s="28" t="str" cm="1">
        <f t="array" ref="I404">IFERROR(TRIM(_xlfn.TEXTSPLIT(_xlfn.XLOOKUP(H404,techniques!$A$2:$A$608,techniques!$B$2:$B$608),":")),"")</f>
        <v/>
      </c>
      <c r="J404" s="28"/>
      <c r="K404" s="28" t="str">
        <f t="shared" si="6"/>
        <v/>
      </c>
    </row>
    <row r="405" spans="8:11" hidden="1" outlineLevel="1" x14ac:dyDescent="0.45">
      <c r="H405" s="28"/>
      <c r="I405" s="28" t="str" cm="1">
        <f t="array" ref="I405">IFERROR(TRIM(_xlfn.TEXTSPLIT(_xlfn.XLOOKUP(H405,techniques!$A$2:$A$608,techniques!$B$2:$B$608),":")),"")</f>
        <v/>
      </c>
      <c r="J405" s="28"/>
      <c r="K405" s="28" t="str">
        <f t="shared" si="6"/>
        <v/>
      </c>
    </row>
    <row r="406" spans="8:11" hidden="1" outlineLevel="1" x14ac:dyDescent="0.45">
      <c r="H406" s="28"/>
      <c r="I406" s="28" t="str" cm="1">
        <f t="array" ref="I406">IFERROR(TRIM(_xlfn.TEXTSPLIT(_xlfn.XLOOKUP(H406,techniques!$A$2:$A$608,techniques!$B$2:$B$608),":")),"")</f>
        <v/>
      </c>
      <c r="J406" s="28"/>
      <c r="K406" s="28" t="str">
        <f t="shared" si="6"/>
        <v/>
      </c>
    </row>
    <row r="407" spans="8:11" hidden="1" outlineLevel="1" x14ac:dyDescent="0.45">
      <c r="H407" s="28"/>
      <c r="I407" s="28" t="str" cm="1">
        <f t="array" ref="I407">IFERROR(TRIM(_xlfn.TEXTSPLIT(_xlfn.XLOOKUP(H407,techniques!$A$2:$A$608,techniques!$B$2:$B$608),":")),"")</f>
        <v/>
      </c>
      <c r="J407" s="28"/>
      <c r="K407" s="28" t="str">
        <f t="shared" si="6"/>
        <v/>
      </c>
    </row>
    <row r="408" spans="8:11" hidden="1" outlineLevel="1" x14ac:dyDescent="0.45">
      <c r="H408" s="28"/>
      <c r="I408" s="28" t="str" cm="1">
        <f t="array" ref="I408">IFERROR(TRIM(_xlfn.TEXTSPLIT(_xlfn.XLOOKUP(H408,techniques!$A$2:$A$608,techniques!$B$2:$B$608),":")),"")</f>
        <v/>
      </c>
      <c r="J408" s="28"/>
      <c r="K408" s="28" t="str">
        <f t="shared" si="6"/>
        <v/>
      </c>
    </row>
    <row r="409" spans="8:11" hidden="1" outlineLevel="1" x14ac:dyDescent="0.45">
      <c r="H409" s="28"/>
      <c r="I409" s="28" t="str" cm="1">
        <f t="array" ref="I409">IFERROR(TRIM(_xlfn.TEXTSPLIT(_xlfn.XLOOKUP(H409,techniques!$A$2:$A$608,techniques!$B$2:$B$608),":")),"")</f>
        <v/>
      </c>
      <c r="J409" s="28"/>
      <c r="K409" s="28" t="str">
        <f t="shared" si="6"/>
        <v/>
      </c>
    </row>
    <row r="410" spans="8:11" hidden="1" outlineLevel="1" x14ac:dyDescent="0.45">
      <c r="H410" s="28"/>
      <c r="I410" s="28" t="str" cm="1">
        <f t="array" ref="I410">IFERROR(TRIM(_xlfn.TEXTSPLIT(_xlfn.XLOOKUP(H410,techniques!$A$2:$A$608,techniques!$B$2:$B$608),":")),"")</f>
        <v/>
      </c>
      <c r="J410" s="28"/>
      <c r="K410" s="28" t="str">
        <f t="shared" si="6"/>
        <v/>
      </c>
    </row>
    <row r="411" spans="8:11" hidden="1" outlineLevel="1" x14ac:dyDescent="0.45">
      <c r="H411" s="28"/>
      <c r="I411" s="28" t="str" cm="1">
        <f t="array" ref="I411">IFERROR(TRIM(_xlfn.TEXTSPLIT(_xlfn.XLOOKUP(H411,techniques!$A$2:$A$608,techniques!$B$2:$B$608),":")),"")</f>
        <v/>
      </c>
      <c r="J411" s="28"/>
      <c r="K411" s="28" t="str">
        <f t="shared" si="6"/>
        <v/>
      </c>
    </row>
    <row r="412" spans="8:11" hidden="1" outlineLevel="1" x14ac:dyDescent="0.45">
      <c r="H412" s="28"/>
      <c r="I412" s="28" t="str" cm="1">
        <f t="array" ref="I412">IFERROR(TRIM(_xlfn.TEXTSPLIT(_xlfn.XLOOKUP(H412,techniques!$A$2:$A$608,techniques!$B$2:$B$608),":")),"")</f>
        <v/>
      </c>
      <c r="J412" s="28"/>
      <c r="K412" s="28" t="str">
        <f t="shared" si="6"/>
        <v/>
      </c>
    </row>
    <row r="413" spans="8:11" hidden="1" outlineLevel="1" x14ac:dyDescent="0.45">
      <c r="H413" s="28"/>
      <c r="I413" s="28" t="str" cm="1">
        <f t="array" ref="I413">IFERROR(TRIM(_xlfn.TEXTSPLIT(_xlfn.XLOOKUP(H413,techniques!$A$2:$A$608,techniques!$B$2:$B$608),":")),"")</f>
        <v/>
      </c>
      <c r="J413" s="28"/>
      <c r="K413" s="28" t="str">
        <f t="shared" si="6"/>
        <v/>
      </c>
    </row>
    <row r="414" spans="8:11" hidden="1" outlineLevel="1" x14ac:dyDescent="0.45">
      <c r="H414" s="28"/>
      <c r="I414" s="28" t="str" cm="1">
        <f t="array" ref="I414">IFERROR(TRIM(_xlfn.TEXTSPLIT(_xlfn.XLOOKUP(H414,techniques!$A$2:$A$608,techniques!$B$2:$B$608),":")),"")</f>
        <v/>
      </c>
      <c r="J414" s="28"/>
      <c r="K414" s="28" t="str">
        <f t="shared" si="6"/>
        <v/>
      </c>
    </row>
    <row r="415" spans="8:11" hidden="1" outlineLevel="1" x14ac:dyDescent="0.45">
      <c r="H415" s="28"/>
      <c r="I415" s="28" t="str" cm="1">
        <f t="array" ref="I415">IFERROR(TRIM(_xlfn.TEXTSPLIT(_xlfn.XLOOKUP(H415,techniques!$A$2:$A$608,techniques!$B$2:$B$608),":")),"")</f>
        <v/>
      </c>
      <c r="J415" s="28"/>
      <c r="K415" s="28" t="str">
        <f t="shared" si="6"/>
        <v/>
      </c>
    </row>
    <row r="416" spans="8:11" hidden="1" outlineLevel="1" x14ac:dyDescent="0.45">
      <c r="H416" s="28"/>
      <c r="I416" s="28" t="str" cm="1">
        <f t="array" ref="I416">IFERROR(TRIM(_xlfn.TEXTSPLIT(_xlfn.XLOOKUP(H416,techniques!$A$2:$A$608,techniques!$B$2:$B$608),":")),"")</f>
        <v/>
      </c>
      <c r="J416" s="28"/>
      <c r="K416" s="28" t="str">
        <f t="shared" si="6"/>
        <v/>
      </c>
    </row>
    <row r="417" spans="8:11" hidden="1" outlineLevel="1" x14ac:dyDescent="0.45">
      <c r="H417" s="28"/>
      <c r="I417" s="28" t="str" cm="1">
        <f t="array" ref="I417">IFERROR(TRIM(_xlfn.TEXTSPLIT(_xlfn.XLOOKUP(H417,techniques!$A$2:$A$608,techniques!$B$2:$B$608),":")),"")</f>
        <v/>
      </c>
      <c r="J417" s="28"/>
      <c r="K417" s="28" t="str">
        <f t="shared" si="6"/>
        <v/>
      </c>
    </row>
    <row r="418" spans="8:11" hidden="1" outlineLevel="1" x14ac:dyDescent="0.45">
      <c r="H418" s="28"/>
      <c r="I418" s="28" t="str" cm="1">
        <f t="array" ref="I418">IFERROR(TRIM(_xlfn.TEXTSPLIT(_xlfn.XLOOKUP(H418,techniques!$A$2:$A$608,techniques!$B$2:$B$608),":")),"")</f>
        <v/>
      </c>
      <c r="J418" s="28"/>
      <c r="K418" s="28" t="str">
        <f t="shared" si="6"/>
        <v/>
      </c>
    </row>
    <row r="419" spans="8:11" hidden="1" outlineLevel="1" x14ac:dyDescent="0.45">
      <c r="H419" s="28"/>
      <c r="I419" s="28" t="str" cm="1">
        <f t="array" ref="I419">IFERROR(TRIM(_xlfn.TEXTSPLIT(_xlfn.XLOOKUP(H419,techniques!$A$2:$A$608,techniques!$B$2:$B$608),":")),"")</f>
        <v/>
      </c>
      <c r="J419" s="28"/>
      <c r="K419" s="28" t="str">
        <f t="shared" si="6"/>
        <v/>
      </c>
    </row>
    <row r="420" spans="8:11" hidden="1" outlineLevel="1" x14ac:dyDescent="0.45">
      <c r="H420" s="28"/>
      <c r="I420" s="28" t="str" cm="1">
        <f t="array" ref="I420">IFERROR(TRIM(_xlfn.TEXTSPLIT(_xlfn.XLOOKUP(H420,techniques!$A$2:$A$608,techniques!$B$2:$B$608),":")),"")</f>
        <v/>
      </c>
      <c r="J420" s="28"/>
      <c r="K420" s="28" t="str">
        <f t="shared" si="6"/>
        <v/>
      </c>
    </row>
    <row r="421" spans="8:11" hidden="1" outlineLevel="1" x14ac:dyDescent="0.45">
      <c r="H421" s="28"/>
      <c r="I421" s="28" t="str" cm="1">
        <f t="array" ref="I421">IFERROR(TRIM(_xlfn.TEXTSPLIT(_xlfn.XLOOKUP(H421,techniques!$A$2:$A$608,techniques!$B$2:$B$608),":")),"")</f>
        <v/>
      </c>
      <c r="J421" s="28"/>
      <c r="K421" s="28" t="str">
        <f t="shared" si="6"/>
        <v/>
      </c>
    </row>
    <row r="422" spans="8:11" hidden="1" outlineLevel="1" x14ac:dyDescent="0.45">
      <c r="H422" s="28"/>
      <c r="I422" s="28" t="str" cm="1">
        <f t="array" ref="I422">IFERROR(TRIM(_xlfn.TEXTSPLIT(_xlfn.XLOOKUP(H422,techniques!$A$2:$A$608,techniques!$B$2:$B$608),":")),"")</f>
        <v/>
      </c>
      <c r="J422" s="28"/>
      <c r="K422" s="28" t="str">
        <f t="shared" si="6"/>
        <v/>
      </c>
    </row>
    <row r="423" spans="8:11" hidden="1" outlineLevel="1" x14ac:dyDescent="0.45">
      <c r="H423" s="28"/>
      <c r="I423" s="28" t="str" cm="1">
        <f t="array" ref="I423">IFERROR(TRIM(_xlfn.TEXTSPLIT(_xlfn.XLOOKUP(H423,techniques!$A$2:$A$608,techniques!$B$2:$B$608),":")),"")</f>
        <v/>
      </c>
      <c r="J423" s="28"/>
      <c r="K423" s="28" t="str">
        <f t="shared" si="6"/>
        <v/>
      </c>
    </row>
    <row r="424" spans="8:11" hidden="1" outlineLevel="1" x14ac:dyDescent="0.45">
      <c r="H424" s="28"/>
      <c r="I424" s="28" t="str" cm="1">
        <f t="array" ref="I424">IFERROR(TRIM(_xlfn.TEXTSPLIT(_xlfn.XLOOKUP(H424,techniques!$A$2:$A$608,techniques!$B$2:$B$608),":")),"")</f>
        <v/>
      </c>
      <c r="J424" s="28"/>
      <c r="K424" s="28" t="str">
        <f t="shared" si="6"/>
        <v/>
      </c>
    </row>
    <row r="425" spans="8:11" hidden="1" outlineLevel="1" x14ac:dyDescent="0.45">
      <c r="H425" s="28"/>
      <c r="I425" s="28" t="str" cm="1">
        <f t="array" ref="I425">IFERROR(TRIM(_xlfn.TEXTSPLIT(_xlfn.XLOOKUP(H425,techniques!$A$2:$A$608,techniques!$B$2:$B$608),":")),"")</f>
        <v/>
      </c>
      <c r="J425" s="28"/>
      <c r="K425" s="28" t="str">
        <f t="shared" si="6"/>
        <v/>
      </c>
    </row>
    <row r="426" spans="8:11" hidden="1" outlineLevel="1" x14ac:dyDescent="0.45">
      <c r="H426" s="28"/>
      <c r="I426" s="28" t="str" cm="1">
        <f t="array" ref="I426">IFERROR(TRIM(_xlfn.TEXTSPLIT(_xlfn.XLOOKUP(H426,techniques!$A$2:$A$608,techniques!$B$2:$B$608),":")),"")</f>
        <v/>
      </c>
      <c r="J426" s="28"/>
      <c r="K426" s="28" t="str">
        <f t="shared" si="6"/>
        <v/>
      </c>
    </row>
    <row r="427" spans="8:11" hidden="1" outlineLevel="1" x14ac:dyDescent="0.45">
      <c r="H427" s="28"/>
      <c r="I427" s="28" t="str" cm="1">
        <f t="array" ref="I427">IFERROR(TRIM(_xlfn.TEXTSPLIT(_xlfn.XLOOKUP(H427,techniques!$A$2:$A$608,techniques!$B$2:$B$608),":")),"")</f>
        <v/>
      </c>
      <c r="J427" s="28"/>
      <c r="K427" s="28" t="str">
        <f t="shared" si="6"/>
        <v/>
      </c>
    </row>
    <row r="428" spans="8:11" hidden="1" outlineLevel="1" x14ac:dyDescent="0.45">
      <c r="H428" s="28"/>
      <c r="I428" s="28" t="str" cm="1">
        <f t="array" ref="I428">IFERROR(TRIM(_xlfn.TEXTSPLIT(_xlfn.XLOOKUP(H428,techniques!$A$2:$A$608,techniques!$B$2:$B$608),":")),"")</f>
        <v/>
      </c>
      <c r="J428" s="28"/>
      <c r="K428" s="28" t="str">
        <f t="shared" si="6"/>
        <v/>
      </c>
    </row>
    <row r="429" spans="8:11" hidden="1" outlineLevel="1" x14ac:dyDescent="0.45">
      <c r="H429" s="28"/>
      <c r="I429" s="28" t="str" cm="1">
        <f t="array" ref="I429">IFERROR(TRIM(_xlfn.TEXTSPLIT(_xlfn.XLOOKUP(H429,techniques!$A$2:$A$608,techniques!$B$2:$B$608),":")),"")</f>
        <v/>
      </c>
      <c r="J429" s="28"/>
      <c r="K429" s="28" t="str">
        <f t="shared" si="6"/>
        <v/>
      </c>
    </row>
    <row r="430" spans="8:11" hidden="1" outlineLevel="1" x14ac:dyDescent="0.45">
      <c r="H430" s="28"/>
      <c r="I430" s="28" t="str" cm="1">
        <f t="array" ref="I430">IFERROR(TRIM(_xlfn.TEXTSPLIT(_xlfn.XLOOKUP(H430,techniques!$A$2:$A$608,techniques!$B$2:$B$608),":")),"")</f>
        <v/>
      </c>
      <c r="J430" s="28"/>
      <c r="K430" s="28" t="str">
        <f t="shared" si="6"/>
        <v/>
      </c>
    </row>
    <row r="431" spans="8:11" hidden="1" outlineLevel="1" x14ac:dyDescent="0.45">
      <c r="H431" s="28"/>
      <c r="I431" s="28" t="str" cm="1">
        <f t="array" ref="I431">IFERROR(TRIM(_xlfn.TEXTSPLIT(_xlfn.XLOOKUP(H431,techniques!$A$2:$A$608,techniques!$B$2:$B$608),":")),"")</f>
        <v/>
      </c>
      <c r="J431" s="28"/>
      <c r="K431" s="28" t="str">
        <f t="shared" si="6"/>
        <v/>
      </c>
    </row>
    <row r="432" spans="8:11" hidden="1" outlineLevel="1" x14ac:dyDescent="0.45">
      <c r="H432" s="28"/>
      <c r="I432" s="28" t="str" cm="1">
        <f t="array" ref="I432">IFERROR(TRIM(_xlfn.TEXTSPLIT(_xlfn.XLOOKUP(H432,techniques!$A$2:$A$608,techniques!$B$2:$B$608),":")),"")</f>
        <v/>
      </c>
      <c r="J432" s="28"/>
      <c r="K432" s="28" t="str">
        <f t="shared" si="6"/>
        <v/>
      </c>
    </row>
    <row r="433" spans="8:11" hidden="1" outlineLevel="1" x14ac:dyDescent="0.45">
      <c r="H433" s="28"/>
      <c r="I433" s="28" t="str" cm="1">
        <f t="array" ref="I433">IFERROR(TRIM(_xlfn.TEXTSPLIT(_xlfn.XLOOKUP(H433,techniques!$A$2:$A$608,techniques!$B$2:$B$608),":")),"")</f>
        <v/>
      </c>
      <c r="J433" s="28"/>
      <c r="K433" s="28" t="str">
        <f t="shared" si="6"/>
        <v/>
      </c>
    </row>
    <row r="434" spans="8:11" hidden="1" outlineLevel="1" x14ac:dyDescent="0.45">
      <c r="H434" s="28"/>
      <c r="I434" s="28" t="str" cm="1">
        <f t="array" ref="I434">IFERROR(TRIM(_xlfn.TEXTSPLIT(_xlfn.XLOOKUP(H434,techniques!$A$2:$A$608,techniques!$B$2:$B$608),":")),"")</f>
        <v/>
      </c>
      <c r="J434" s="28"/>
      <c r="K434" s="28" t="str">
        <f t="shared" si="6"/>
        <v/>
      </c>
    </row>
    <row r="435" spans="8:11" hidden="1" outlineLevel="1" x14ac:dyDescent="0.45">
      <c r="H435" s="28"/>
      <c r="I435" s="28" t="str" cm="1">
        <f t="array" ref="I435">IFERROR(TRIM(_xlfn.TEXTSPLIT(_xlfn.XLOOKUP(H435,techniques!$A$2:$A$608,techniques!$B$2:$B$608),":")),"")</f>
        <v/>
      </c>
      <c r="J435" s="28"/>
      <c r="K435" s="28" t="str">
        <f t="shared" si="6"/>
        <v/>
      </c>
    </row>
    <row r="436" spans="8:11" hidden="1" outlineLevel="1" x14ac:dyDescent="0.45">
      <c r="H436" s="28"/>
      <c r="I436" s="28" t="str" cm="1">
        <f t="array" ref="I436">IFERROR(TRIM(_xlfn.TEXTSPLIT(_xlfn.XLOOKUP(H436,techniques!$A$2:$A$608,techniques!$B$2:$B$608),":")),"")</f>
        <v/>
      </c>
      <c r="J436" s="28"/>
      <c r="K436" s="28" t="str">
        <f t="shared" si="6"/>
        <v/>
      </c>
    </row>
    <row r="437" spans="8:11" hidden="1" outlineLevel="1" x14ac:dyDescent="0.45">
      <c r="H437" s="28"/>
      <c r="I437" s="28" t="str" cm="1">
        <f t="array" ref="I437">IFERROR(TRIM(_xlfn.TEXTSPLIT(_xlfn.XLOOKUP(H437,techniques!$A$2:$A$608,techniques!$B$2:$B$608),":")),"")</f>
        <v/>
      </c>
      <c r="J437" s="28"/>
      <c r="K437" s="28" t="str">
        <f t="shared" si="6"/>
        <v/>
      </c>
    </row>
    <row r="438" spans="8:11" hidden="1" outlineLevel="1" x14ac:dyDescent="0.45">
      <c r="H438" s="28"/>
      <c r="I438" s="28" t="str" cm="1">
        <f t="array" ref="I438">IFERROR(TRIM(_xlfn.TEXTSPLIT(_xlfn.XLOOKUP(H438,techniques!$A$2:$A$608,techniques!$B$2:$B$608),":")),"")</f>
        <v/>
      </c>
      <c r="J438" s="28"/>
      <c r="K438" s="28" t="str">
        <f t="shared" si="6"/>
        <v/>
      </c>
    </row>
    <row r="439" spans="8:11" hidden="1" outlineLevel="1" x14ac:dyDescent="0.45">
      <c r="H439" s="28"/>
      <c r="I439" s="28" t="str" cm="1">
        <f t="array" ref="I439">IFERROR(TRIM(_xlfn.TEXTSPLIT(_xlfn.XLOOKUP(H439,techniques!$A$2:$A$608,techniques!$B$2:$B$608),":")),"")</f>
        <v/>
      </c>
      <c r="J439" s="28"/>
      <c r="K439" s="28" t="str">
        <f t="shared" si="6"/>
        <v/>
      </c>
    </row>
    <row r="440" spans="8:11" hidden="1" outlineLevel="1" x14ac:dyDescent="0.45">
      <c r="H440" s="28"/>
      <c r="I440" s="28" t="str" cm="1">
        <f t="array" ref="I440">IFERROR(TRIM(_xlfn.TEXTSPLIT(_xlfn.XLOOKUP(H440,techniques!$A$2:$A$608,techniques!$B$2:$B$608),":")),"")</f>
        <v/>
      </c>
      <c r="J440" s="28"/>
      <c r="K440" s="28" t="str">
        <f t="shared" si="6"/>
        <v/>
      </c>
    </row>
    <row r="441" spans="8:11" hidden="1" outlineLevel="1" x14ac:dyDescent="0.45">
      <c r="H441" s="28"/>
      <c r="I441" s="28" t="str" cm="1">
        <f t="array" ref="I441">IFERROR(TRIM(_xlfn.TEXTSPLIT(_xlfn.XLOOKUP(H441,techniques!$A$2:$A$608,techniques!$B$2:$B$608),":")),"")</f>
        <v/>
      </c>
      <c r="J441" s="28"/>
      <c r="K441" s="28" t="str">
        <f t="shared" si="6"/>
        <v/>
      </c>
    </row>
    <row r="442" spans="8:11" hidden="1" outlineLevel="1" x14ac:dyDescent="0.45">
      <c r="H442" s="28"/>
      <c r="I442" s="28" t="str" cm="1">
        <f t="array" ref="I442">IFERROR(TRIM(_xlfn.TEXTSPLIT(_xlfn.XLOOKUP(H442,techniques!$A$2:$A$608,techniques!$B$2:$B$608),":")),"")</f>
        <v/>
      </c>
      <c r="J442" s="28"/>
      <c r="K442" s="28" t="str">
        <f t="shared" si="6"/>
        <v/>
      </c>
    </row>
    <row r="443" spans="8:11" hidden="1" outlineLevel="1" x14ac:dyDescent="0.45">
      <c r="H443" s="28"/>
      <c r="I443" s="28" t="str" cm="1">
        <f t="array" ref="I443">IFERROR(TRIM(_xlfn.TEXTSPLIT(_xlfn.XLOOKUP(H443,techniques!$A$2:$A$608,techniques!$B$2:$B$608),":")),"")</f>
        <v/>
      </c>
      <c r="J443" s="28"/>
      <c r="K443" s="28" t="str">
        <f t="shared" si="6"/>
        <v/>
      </c>
    </row>
    <row r="444" spans="8:11" hidden="1" outlineLevel="1" x14ac:dyDescent="0.45">
      <c r="H444" s="28"/>
      <c r="I444" s="28" t="str" cm="1">
        <f t="array" ref="I444">IFERROR(TRIM(_xlfn.TEXTSPLIT(_xlfn.XLOOKUP(H444,techniques!$A$2:$A$608,techniques!$B$2:$B$608),":")),"")</f>
        <v/>
      </c>
      <c r="J444" s="28"/>
      <c r="K444" s="28" t="str">
        <f t="shared" si="6"/>
        <v/>
      </c>
    </row>
    <row r="445" spans="8:11" hidden="1" outlineLevel="1" x14ac:dyDescent="0.45">
      <c r="H445" s="28"/>
      <c r="I445" s="28" t="str" cm="1">
        <f t="array" ref="I445">IFERROR(TRIM(_xlfn.TEXTSPLIT(_xlfn.XLOOKUP(H445,techniques!$A$2:$A$608,techniques!$B$2:$B$608),":")),"")</f>
        <v/>
      </c>
      <c r="J445" s="28"/>
      <c r="K445" s="28" t="str">
        <f t="shared" si="6"/>
        <v/>
      </c>
    </row>
    <row r="446" spans="8:11" hidden="1" outlineLevel="1" x14ac:dyDescent="0.45">
      <c r="H446" s="28"/>
      <c r="I446" s="28" t="str" cm="1">
        <f t="array" ref="I446">IFERROR(TRIM(_xlfn.TEXTSPLIT(_xlfn.XLOOKUP(H446,techniques!$A$2:$A$608,techniques!$B$2:$B$608),":")),"")</f>
        <v/>
      </c>
      <c r="J446" s="28"/>
      <c r="K446" s="28" t="str">
        <f t="shared" si="6"/>
        <v/>
      </c>
    </row>
    <row r="447" spans="8:11" hidden="1" outlineLevel="1" x14ac:dyDescent="0.45">
      <c r="H447" s="28"/>
      <c r="I447" s="28" t="str" cm="1">
        <f t="array" ref="I447">IFERROR(TRIM(_xlfn.TEXTSPLIT(_xlfn.XLOOKUP(H447,techniques!$A$2:$A$608,techniques!$B$2:$B$608),":")),"")</f>
        <v/>
      </c>
      <c r="J447" s="28"/>
      <c r="K447" s="28" t="str">
        <f t="shared" si="6"/>
        <v/>
      </c>
    </row>
    <row r="448" spans="8:11" hidden="1" outlineLevel="1" x14ac:dyDescent="0.45">
      <c r="H448" s="28"/>
      <c r="I448" s="28" t="str" cm="1">
        <f t="array" ref="I448">IFERROR(TRIM(_xlfn.TEXTSPLIT(_xlfn.XLOOKUP(H448,techniques!$A$2:$A$608,techniques!$B$2:$B$608),":")),"")</f>
        <v/>
      </c>
      <c r="J448" s="28"/>
      <c r="K448" s="28" t="str">
        <f t="shared" si="6"/>
        <v/>
      </c>
    </row>
    <row r="449" spans="8:11" hidden="1" outlineLevel="1" x14ac:dyDescent="0.45">
      <c r="H449" s="28"/>
      <c r="I449" s="28" t="str" cm="1">
        <f t="array" ref="I449">IFERROR(TRIM(_xlfn.TEXTSPLIT(_xlfn.XLOOKUP(H449,techniques!$A$2:$A$608,techniques!$B$2:$B$608),":")),"")</f>
        <v/>
      </c>
      <c r="J449" s="28"/>
      <c r="K449" s="28" t="str">
        <f t="shared" si="6"/>
        <v/>
      </c>
    </row>
    <row r="450" spans="8:11" hidden="1" outlineLevel="1" x14ac:dyDescent="0.45">
      <c r="H450" s="28"/>
      <c r="I450" s="28" t="str" cm="1">
        <f t="array" ref="I450">IFERROR(TRIM(_xlfn.TEXTSPLIT(_xlfn.XLOOKUP(H450,techniques!$A$2:$A$608,techniques!$B$2:$B$608),":")),"")</f>
        <v/>
      </c>
      <c r="J450" s="28"/>
      <c r="K450" s="28" t="str">
        <f t="shared" si="6"/>
        <v/>
      </c>
    </row>
    <row r="451" spans="8:11" hidden="1" outlineLevel="1" x14ac:dyDescent="0.45">
      <c r="H451" s="28"/>
      <c r="I451" s="28" t="str" cm="1">
        <f t="array" ref="I451">IFERROR(TRIM(_xlfn.TEXTSPLIT(_xlfn.XLOOKUP(H451,techniques!$A$2:$A$608,techniques!$B$2:$B$608),":")),"")</f>
        <v/>
      </c>
      <c r="J451" s="28"/>
      <c r="K451" s="28" t="str">
        <f t="shared" si="6"/>
        <v/>
      </c>
    </row>
    <row r="452" spans="8:11" hidden="1" outlineLevel="1" x14ac:dyDescent="0.45">
      <c r="H452" s="28"/>
      <c r="I452" s="28" t="str" cm="1">
        <f t="array" ref="I452">IFERROR(TRIM(_xlfn.TEXTSPLIT(_xlfn.XLOOKUP(H452,techniques!$A$2:$A$608,techniques!$B$2:$B$608),":")),"")</f>
        <v/>
      </c>
      <c r="J452" s="28"/>
      <c r="K452" s="28" t="str">
        <f t="shared" si="6"/>
        <v/>
      </c>
    </row>
    <row r="453" spans="8:11" hidden="1" outlineLevel="1" x14ac:dyDescent="0.45">
      <c r="H453" s="28"/>
      <c r="I453" s="28" t="str" cm="1">
        <f t="array" ref="I453">IFERROR(TRIM(_xlfn.TEXTSPLIT(_xlfn.XLOOKUP(H453,techniques!$A$2:$A$608,techniques!$B$2:$B$608),":")),"")</f>
        <v/>
      </c>
      <c r="J453" s="28"/>
      <c r="K453" s="28" t="str">
        <f t="shared" si="6"/>
        <v/>
      </c>
    </row>
    <row r="454" spans="8:11" hidden="1" outlineLevel="1" x14ac:dyDescent="0.45">
      <c r="H454" s="28"/>
      <c r="I454" s="28" t="str" cm="1">
        <f t="array" ref="I454">IFERROR(TRIM(_xlfn.TEXTSPLIT(_xlfn.XLOOKUP(H454,techniques!$A$2:$A$608,techniques!$B$2:$B$608),":")),"")</f>
        <v/>
      </c>
      <c r="J454" s="28"/>
      <c r="K454" s="28" t="str">
        <f t="shared" si="6"/>
        <v/>
      </c>
    </row>
    <row r="455" spans="8:11" hidden="1" outlineLevel="1" x14ac:dyDescent="0.45">
      <c r="H455" s="28"/>
      <c r="I455" s="28" t="str" cm="1">
        <f t="array" ref="I455">IFERROR(TRIM(_xlfn.TEXTSPLIT(_xlfn.XLOOKUP(H455,techniques!$A$2:$A$608,techniques!$B$2:$B$608),":")),"")</f>
        <v/>
      </c>
      <c r="J455" s="28"/>
      <c r="K455" s="28" t="str">
        <f t="shared" si="6"/>
        <v/>
      </c>
    </row>
    <row r="456" spans="8:11" hidden="1" outlineLevel="1" x14ac:dyDescent="0.45">
      <c r="H456" s="28"/>
      <c r="I456" s="28" t="str" cm="1">
        <f t="array" ref="I456">IFERROR(TRIM(_xlfn.TEXTSPLIT(_xlfn.XLOOKUP(H456,techniques!$A$2:$A$608,techniques!$B$2:$B$608),":")),"")</f>
        <v/>
      </c>
      <c r="J456" s="28"/>
      <c r="K456" s="28" t="str">
        <f t="shared" si="6"/>
        <v/>
      </c>
    </row>
    <row r="457" spans="8:11" hidden="1" outlineLevel="1" x14ac:dyDescent="0.45">
      <c r="H457" s="28"/>
      <c r="I457" s="28" t="str" cm="1">
        <f t="array" ref="I457">IFERROR(TRIM(_xlfn.TEXTSPLIT(_xlfn.XLOOKUP(H457,techniques!$A$2:$A$608,techniques!$B$2:$B$608),":")),"")</f>
        <v/>
      </c>
      <c r="J457" s="28"/>
      <c r="K457" s="28" t="str">
        <f t="shared" si="6"/>
        <v/>
      </c>
    </row>
    <row r="458" spans="8:11" hidden="1" outlineLevel="1" x14ac:dyDescent="0.45">
      <c r="H458" s="28"/>
      <c r="I458" s="28" t="str" cm="1">
        <f t="array" ref="I458">IFERROR(TRIM(_xlfn.TEXTSPLIT(_xlfn.XLOOKUP(H458,techniques!$A$2:$A$608,techniques!$B$2:$B$608),":")),"")</f>
        <v/>
      </c>
      <c r="J458" s="28"/>
      <c r="K458" s="28" t="str">
        <f t="shared" si="6"/>
        <v/>
      </c>
    </row>
    <row r="459" spans="8:11" hidden="1" outlineLevel="1" x14ac:dyDescent="0.45">
      <c r="H459" s="28"/>
      <c r="I459" s="28" t="str" cm="1">
        <f t="array" ref="I459">IFERROR(TRIM(_xlfn.TEXTSPLIT(_xlfn.XLOOKUP(H459,techniques!$A$2:$A$608,techniques!$B$2:$B$608),":")),"")</f>
        <v/>
      </c>
      <c r="J459" s="28"/>
      <c r="K459" s="28" t="str">
        <f t="shared" si="6"/>
        <v/>
      </c>
    </row>
    <row r="460" spans="8:11" hidden="1" outlineLevel="1" x14ac:dyDescent="0.45">
      <c r="H460" s="28"/>
      <c r="I460" s="28" t="str" cm="1">
        <f t="array" ref="I460">IFERROR(TRIM(_xlfn.TEXTSPLIT(_xlfn.XLOOKUP(H460,techniques!$A$2:$A$608,techniques!$B$2:$B$608),":")),"")</f>
        <v/>
      </c>
      <c r="J460" s="28"/>
      <c r="K460" s="28" t="str">
        <f t="shared" si="6"/>
        <v/>
      </c>
    </row>
    <row r="461" spans="8:11" hidden="1" outlineLevel="1" x14ac:dyDescent="0.45">
      <c r="H461" s="28"/>
      <c r="I461" s="28" t="str" cm="1">
        <f t="array" ref="I461">IFERROR(TRIM(_xlfn.TEXTSPLIT(_xlfn.XLOOKUP(H461,techniques!$A$2:$A$608,techniques!$B$2:$B$608),":")),"")</f>
        <v/>
      </c>
      <c r="J461" s="28"/>
      <c r="K461" s="28" t="str">
        <f t="shared" si="6"/>
        <v/>
      </c>
    </row>
    <row r="462" spans="8:11" hidden="1" outlineLevel="1" x14ac:dyDescent="0.45">
      <c r="H462" s="28"/>
      <c r="I462" s="28" t="str" cm="1">
        <f t="array" ref="I462">IFERROR(TRIM(_xlfn.TEXTSPLIT(_xlfn.XLOOKUP(H462,techniques!$A$2:$A$608,techniques!$B$2:$B$608),":")),"")</f>
        <v/>
      </c>
      <c r="J462" s="28"/>
      <c r="K462" s="28" t="str">
        <f t="shared" si="6"/>
        <v/>
      </c>
    </row>
    <row r="463" spans="8:11" hidden="1" outlineLevel="1" x14ac:dyDescent="0.45">
      <c r="H463" s="28"/>
      <c r="I463" s="28" t="str" cm="1">
        <f t="array" ref="I463">IFERROR(TRIM(_xlfn.TEXTSPLIT(_xlfn.XLOOKUP(H463,techniques!$A$2:$A$608,techniques!$B$2:$B$608),":")),"")</f>
        <v/>
      </c>
      <c r="J463" s="28"/>
      <c r="K463" s="28" t="str">
        <f t="shared" si="6"/>
        <v/>
      </c>
    </row>
    <row r="464" spans="8:11" hidden="1" outlineLevel="1" x14ac:dyDescent="0.45">
      <c r="H464" s="28"/>
      <c r="I464" s="28" t="str" cm="1">
        <f t="array" ref="I464">IFERROR(TRIM(_xlfn.TEXTSPLIT(_xlfn.XLOOKUP(H464,techniques!$A$2:$A$608,techniques!$B$2:$B$608),":")),"")</f>
        <v/>
      </c>
      <c r="J464" s="28"/>
      <c r="K464" s="28" t="str">
        <f t="shared" si="6"/>
        <v/>
      </c>
    </row>
    <row r="465" spans="8:11" hidden="1" outlineLevel="1" x14ac:dyDescent="0.45">
      <c r="H465" s="28"/>
      <c r="I465" s="28" t="str" cm="1">
        <f t="array" ref="I465">IFERROR(TRIM(_xlfn.TEXTSPLIT(_xlfn.XLOOKUP(H465,techniques!$A$2:$A$608,techniques!$B$2:$B$608),":")),"")</f>
        <v/>
      </c>
      <c r="J465" s="28"/>
      <c r="K465" s="28" t="str">
        <f t="shared" ref="K465:K528" si="7">IF(J465="",_xlfn.TEXTJOIN(": ",TRUE,H465,I465),_xlfn.TEXTJOIN(": ",TRUE,H465,J465))</f>
        <v/>
      </c>
    </row>
    <row r="466" spans="8:11" hidden="1" outlineLevel="1" x14ac:dyDescent="0.45">
      <c r="H466" s="28"/>
      <c r="I466" s="28" t="str" cm="1">
        <f t="array" ref="I466">IFERROR(TRIM(_xlfn.TEXTSPLIT(_xlfn.XLOOKUP(H466,techniques!$A$2:$A$608,techniques!$B$2:$B$608),":")),"")</f>
        <v/>
      </c>
      <c r="J466" s="28"/>
      <c r="K466" s="28" t="str">
        <f t="shared" si="7"/>
        <v/>
      </c>
    </row>
    <row r="467" spans="8:11" hidden="1" outlineLevel="1" x14ac:dyDescent="0.45">
      <c r="H467" s="28"/>
      <c r="I467" s="28" t="str" cm="1">
        <f t="array" ref="I467">IFERROR(TRIM(_xlfn.TEXTSPLIT(_xlfn.XLOOKUP(H467,techniques!$A$2:$A$608,techniques!$B$2:$B$608),":")),"")</f>
        <v/>
      </c>
      <c r="J467" s="28"/>
      <c r="K467" s="28" t="str">
        <f t="shared" si="7"/>
        <v/>
      </c>
    </row>
    <row r="468" spans="8:11" hidden="1" outlineLevel="1" x14ac:dyDescent="0.45">
      <c r="H468" s="28"/>
      <c r="I468" s="28" t="str" cm="1">
        <f t="array" ref="I468">IFERROR(TRIM(_xlfn.TEXTSPLIT(_xlfn.XLOOKUP(H468,techniques!$A$2:$A$608,techniques!$B$2:$B$608),":")),"")</f>
        <v/>
      </c>
      <c r="J468" s="28"/>
      <c r="K468" s="28" t="str">
        <f t="shared" si="7"/>
        <v/>
      </c>
    </row>
    <row r="469" spans="8:11" hidden="1" outlineLevel="1" x14ac:dyDescent="0.45">
      <c r="H469" s="28"/>
      <c r="I469" s="28" t="str" cm="1">
        <f t="array" ref="I469">IFERROR(TRIM(_xlfn.TEXTSPLIT(_xlfn.XLOOKUP(H469,techniques!$A$2:$A$608,techniques!$B$2:$B$608),":")),"")</f>
        <v/>
      </c>
      <c r="J469" s="28"/>
      <c r="K469" s="28" t="str">
        <f t="shared" si="7"/>
        <v/>
      </c>
    </row>
    <row r="470" spans="8:11" hidden="1" outlineLevel="1" x14ac:dyDescent="0.45">
      <c r="H470" s="28"/>
      <c r="I470" s="28" t="str" cm="1">
        <f t="array" ref="I470">IFERROR(TRIM(_xlfn.TEXTSPLIT(_xlfn.XLOOKUP(H470,techniques!$A$2:$A$608,techniques!$B$2:$B$608),":")),"")</f>
        <v/>
      </c>
      <c r="J470" s="28"/>
      <c r="K470" s="28" t="str">
        <f t="shared" si="7"/>
        <v/>
      </c>
    </row>
    <row r="471" spans="8:11" hidden="1" outlineLevel="1" x14ac:dyDescent="0.45">
      <c r="H471" s="28"/>
      <c r="I471" s="28" t="str" cm="1">
        <f t="array" ref="I471">IFERROR(TRIM(_xlfn.TEXTSPLIT(_xlfn.XLOOKUP(H471,techniques!$A$2:$A$608,techniques!$B$2:$B$608),":")),"")</f>
        <v/>
      </c>
      <c r="J471" s="28"/>
      <c r="K471" s="28" t="str">
        <f t="shared" si="7"/>
        <v/>
      </c>
    </row>
    <row r="472" spans="8:11" hidden="1" outlineLevel="1" x14ac:dyDescent="0.45">
      <c r="H472" s="28"/>
      <c r="I472" s="28" t="str" cm="1">
        <f t="array" ref="I472">IFERROR(TRIM(_xlfn.TEXTSPLIT(_xlfn.XLOOKUP(H472,techniques!$A$2:$A$608,techniques!$B$2:$B$608),":")),"")</f>
        <v/>
      </c>
      <c r="J472" s="28"/>
      <c r="K472" s="28" t="str">
        <f t="shared" si="7"/>
        <v/>
      </c>
    </row>
    <row r="473" spans="8:11" hidden="1" outlineLevel="1" x14ac:dyDescent="0.45">
      <c r="H473" s="28"/>
      <c r="I473" s="28" t="str" cm="1">
        <f t="array" ref="I473">IFERROR(TRIM(_xlfn.TEXTSPLIT(_xlfn.XLOOKUP(H473,techniques!$A$2:$A$608,techniques!$B$2:$B$608),":")),"")</f>
        <v/>
      </c>
      <c r="J473" s="28"/>
      <c r="K473" s="28" t="str">
        <f t="shared" si="7"/>
        <v/>
      </c>
    </row>
    <row r="474" spans="8:11" hidden="1" outlineLevel="1" x14ac:dyDescent="0.45">
      <c r="H474" s="28"/>
      <c r="I474" s="28" t="str" cm="1">
        <f t="array" ref="I474">IFERROR(TRIM(_xlfn.TEXTSPLIT(_xlfn.XLOOKUP(H474,techniques!$A$2:$A$608,techniques!$B$2:$B$608),":")),"")</f>
        <v/>
      </c>
      <c r="J474" s="28"/>
      <c r="K474" s="28" t="str">
        <f t="shared" si="7"/>
        <v/>
      </c>
    </row>
    <row r="475" spans="8:11" hidden="1" outlineLevel="1" x14ac:dyDescent="0.45">
      <c r="H475" s="28"/>
      <c r="I475" s="28" t="str" cm="1">
        <f t="array" ref="I475">IFERROR(TRIM(_xlfn.TEXTSPLIT(_xlfn.XLOOKUP(H475,techniques!$A$2:$A$608,techniques!$B$2:$B$608),":")),"")</f>
        <v/>
      </c>
      <c r="J475" s="28"/>
      <c r="K475" s="28" t="str">
        <f t="shared" si="7"/>
        <v/>
      </c>
    </row>
    <row r="476" spans="8:11" hidden="1" outlineLevel="1" x14ac:dyDescent="0.45">
      <c r="H476" s="28"/>
      <c r="I476" s="28" t="str" cm="1">
        <f t="array" ref="I476">IFERROR(TRIM(_xlfn.TEXTSPLIT(_xlfn.XLOOKUP(H476,techniques!$A$2:$A$608,techniques!$B$2:$B$608),":")),"")</f>
        <v/>
      </c>
      <c r="J476" s="28"/>
      <c r="K476" s="28" t="str">
        <f t="shared" si="7"/>
        <v/>
      </c>
    </row>
    <row r="477" spans="8:11" hidden="1" outlineLevel="1" x14ac:dyDescent="0.45">
      <c r="H477" s="28"/>
      <c r="I477" s="28" t="str" cm="1">
        <f t="array" ref="I477">IFERROR(TRIM(_xlfn.TEXTSPLIT(_xlfn.XLOOKUP(H477,techniques!$A$2:$A$608,techniques!$B$2:$B$608),":")),"")</f>
        <v/>
      </c>
      <c r="J477" s="28"/>
      <c r="K477" s="28" t="str">
        <f t="shared" si="7"/>
        <v/>
      </c>
    </row>
    <row r="478" spans="8:11" hidden="1" outlineLevel="1" x14ac:dyDescent="0.45">
      <c r="H478" s="28"/>
      <c r="I478" s="28" t="str" cm="1">
        <f t="array" ref="I478">IFERROR(TRIM(_xlfn.TEXTSPLIT(_xlfn.XLOOKUP(H478,techniques!$A$2:$A$608,techniques!$B$2:$B$608),":")),"")</f>
        <v/>
      </c>
      <c r="J478" s="28"/>
      <c r="K478" s="28" t="str">
        <f t="shared" si="7"/>
        <v/>
      </c>
    </row>
    <row r="479" spans="8:11" hidden="1" outlineLevel="1" x14ac:dyDescent="0.45">
      <c r="H479" s="28"/>
      <c r="I479" s="28" t="str" cm="1">
        <f t="array" ref="I479">IFERROR(TRIM(_xlfn.TEXTSPLIT(_xlfn.XLOOKUP(H479,techniques!$A$2:$A$608,techniques!$B$2:$B$608),":")),"")</f>
        <v/>
      </c>
      <c r="J479" s="28"/>
      <c r="K479" s="28" t="str">
        <f t="shared" si="7"/>
        <v/>
      </c>
    </row>
    <row r="480" spans="8:11" hidden="1" outlineLevel="1" x14ac:dyDescent="0.45">
      <c r="H480" s="28"/>
      <c r="I480" s="28" t="str" cm="1">
        <f t="array" ref="I480">IFERROR(TRIM(_xlfn.TEXTSPLIT(_xlfn.XLOOKUP(H480,techniques!$A$2:$A$608,techniques!$B$2:$B$608),":")),"")</f>
        <v/>
      </c>
      <c r="J480" s="28"/>
      <c r="K480" s="28" t="str">
        <f t="shared" si="7"/>
        <v/>
      </c>
    </row>
    <row r="481" spans="8:11" hidden="1" outlineLevel="1" x14ac:dyDescent="0.45">
      <c r="H481" s="28"/>
      <c r="I481" s="28" t="str" cm="1">
        <f t="array" ref="I481">IFERROR(TRIM(_xlfn.TEXTSPLIT(_xlfn.XLOOKUP(H481,techniques!$A$2:$A$608,techniques!$B$2:$B$608),":")),"")</f>
        <v/>
      </c>
      <c r="J481" s="28"/>
      <c r="K481" s="28" t="str">
        <f t="shared" si="7"/>
        <v/>
      </c>
    </row>
    <row r="482" spans="8:11" hidden="1" outlineLevel="1" x14ac:dyDescent="0.45">
      <c r="H482" s="28"/>
      <c r="I482" s="28" t="str" cm="1">
        <f t="array" ref="I482">IFERROR(TRIM(_xlfn.TEXTSPLIT(_xlfn.XLOOKUP(H482,techniques!$A$2:$A$608,techniques!$B$2:$B$608),":")),"")</f>
        <v/>
      </c>
      <c r="J482" s="28"/>
      <c r="K482" s="28" t="str">
        <f t="shared" si="7"/>
        <v/>
      </c>
    </row>
    <row r="483" spans="8:11" hidden="1" outlineLevel="1" x14ac:dyDescent="0.45">
      <c r="H483" s="28"/>
      <c r="I483" s="28" t="str" cm="1">
        <f t="array" ref="I483">IFERROR(TRIM(_xlfn.TEXTSPLIT(_xlfn.XLOOKUP(H483,techniques!$A$2:$A$608,techniques!$B$2:$B$608),":")),"")</f>
        <v/>
      </c>
      <c r="J483" s="28"/>
      <c r="K483" s="28" t="str">
        <f t="shared" si="7"/>
        <v/>
      </c>
    </row>
    <row r="484" spans="8:11" hidden="1" outlineLevel="1" x14ac:dyDescent="0.45">
      <c r="H484" s="28"/>
      <c r="I484" s="28" t="str" cm="1">
        <f t="array" ref="I484">IFERROR(TRIM(_xlfn.TEXTSPLIT(_xlfn.XLOOKUP(H484,techniques!$A$2:$A$608,techniques!$B$2:$B$608),":")),"")</f>
        <v/>
      </c>
      <c r="J484" s="28"/>
      <c r="K484" s="28" t="str">
        <f t="shared" si="7"/>
        <v/>
      </c>
    </row>
    <row r="485" spans="8:11" hidden="1" outlineLevel="1" x14ac:dyDescent="0.45">
      <c r="H485" s="28"/>
      <c r="I485" s="28" t="str" cm="1">
        <f t="array" ref="I485">IFERROR(TRIM(_xlfn.TEXTSPLIT(_xlfn.XLOOKUP(H485,techniques!$A$2:$A$608,techniques!$B$2:$B$608),":")),"")</f>
        <v/>
      </c>
      <c r="J485" s="28"/>
      <c r="K485" s="28" t="str">
        <f t="shared" si="7"/>
        <v/>
      </c>
    </row>
    <row r="486" spans="8:11" hidden="1" outlineLevel="1" x14ac:dyDescent="0.45">
      <c r="H486" s="28"/>
      <c r="I486" s="28" t="str" cm="1">
        <f t="array" ref="I486">IFERROR(TRIM(_xlfn.TEXTSPLIT(_xlfn.XLOOKUP(H486,techniques!$A$2:$A$608,techniques!$B$2:$B$608),":")),"")</f>
        <v/>
      </c>
      <c r="J486" s="28"/>
      <c r="K486" s="28" t="str">
        <f t="shared" si="7"/>
        <v/>
      </c>
    </row>
    <row r="487" spans="8:11" hidden="1" outlineLevel="1" x14ac:dyDescent="0.45">
      <c r="H487" s="28"/>
      <c r="I487" s="28" t="str" cm="1">
        <f t="array" ref="I487">IFERROR(TRIM(_xlfn.TEXTSPLIT(_xlfn.XLOOKUP(H487,techniques!$A$2:$A$608,techniques!$B$2:$B$608),":")),"")</f>
        <v/>
      </c>
      <c r="J487" s="28"/>
      <c r="K487" s="28" t="str">
        <f t="shared" si="7"/>
        <v/>
      </c>
    </row>
    <row r="488" spans="8:11" hidden="1" outlineLevel="1" x14ac:dyDescent="0.45">
      <c r="H488" s="28"/>
      <c r="I488" s="28" t="str" cm="1">
        <f t="array" ref="I488">IFERROR(TRIM(_xlfn.TEXTSPLIT(_xlfn.XLOOKUP(H488,techniques!$A$2:$A$608,techniques!$B$2:$B$608),":")),"")</f>
        <v/>
      </c>
      <c r="J488" s="28"/>
      <c r="K488" s="28" t="str">
        <f t="shared" si="7"/>
        <v/>
      </c>
    </row>
    <row r="489" spans="8:11" hidden="1" outlineLevel="1" x14ac:dyDescent="0.45">
      <c r="H489" s="28"/>
      <c r="I489" s="28" t="str" cm="1">
        <f t="array" ref="I489">IFERROR(TRIM(_xlfn.TEXTSPLIT(_xlfn.XLOOKUP(H489,techniques!$A$2:$A$608,techniques!$B$2:$B$608),":")),"")</f>
        <v/>
      </c>
      <c r="J489" s="28"/>
      <c r="K489" s="28" t="str">
        <f t="shared" si="7"/>
        <v/>
      </c>
    </row>
    <row r="490" spans="8:11" hidden="1" outlineLevel="1" x14ac:dyDescent="0.45">
      <c r="H490" s="28"/>
      <c r="I490" s="28" t="str" cm="1">
        <f t="array" ref="I490">IFERROR(TRIM(_xlfn.TEXTSPLIT(_xlfn.XLOOKUP(H490,techniques!$A$2:$A$608,techniques!$B$2:$B$608),":")),"")</f>
        <v/>
      </c>
      <c r="J490" s="28"/>
      <c r="K490" s="28" t="str">
        <f t="shared" si="7"/>
        <v/>
      </c>
    </row>
    <row r="491" spans="8:11" hidden="1" outlineLevel="1" x14ac:dyDescent="0.45">
      <c r="H491" s="28"/>
      <c r="I491" s="28" t="str" cm="1">
        <f t="array" ref="I491">IFERROR(TRIM(_xlfn.TEXTSPLIT(_xlfn.XLOOKUP(H491,techniques!$A$2:$A$608,techniques!$B$2:$B$608),":")),"")</f>
        <v/>
      </c>
      <c r="J491" s="28"/>
      <c r="K491" s="28" t="str">
        <f t="shared" si="7"/>
        <v/>
      </c>
    </row>
    <row r="492" spans="8:11" hidden="1" outlineLevel="1" x14ac:dyDescent="0.45">
      <c r="H492" s="28"/>
      <c r="I492" s="28" t="str" cm="1">
        <f t="array" ref="I492">IFERROR(TRIM(_xlfn.TEXTSPLIT(_xlfn.XLOOKUP(H492,techniques!$A$2:$A$608,techniques!$B$2:$B$608),":")),"")</f>
        <v/>
      </c>
      <c r="J492" s="28"/>
      <c r="K492" s="28" t="str">
        <f t="shared" si="7"/>
        <v/>
      </c>
    </row>
    <row r="493" spans="8:11" hidden="1" outlineLevel="1" x14ac:dyDescent="0.45">
      <c r="H493" s="28"/>
      <c r="I493" s="28" t="str" cm="1">
        <f t="array" ref="I493">IFERROR(TRIM(_xlfn.TEXTSPLIT(_xlfn.XLOOKUP(H493,techniques!$A$2:$A$608,techniques!$B$2:$B$608),":")),"")</f>
        <v/>
      </c>
      <c r="J493" s="28"/>
      <c r="K493" s="28" t="str">
        <f t="shared" si="7"/>
        <v/>
      </c>
    </row>
    <row r="494" spans="8:11" hidden="1" outlineLevel="1" x14ac:dyDescent="0.45">
      <c r="H494" s="28"/>
      <c r="I494" s="28" t="str" cm="1">
        <f t="array" ref="I494">IFERROR(TRIM(_xlfn.TEXTSPLIT(_xlfn.XLOOKUP(H494,techniques!$A$2:$A$608,techniques!$B$2:$B$608),":")),"")</f>
        <v/>
      </c>
      <c r="J494" s="28"/>
      <c r="K494" s="28" t="str">
        <f t="shared" si="7"/>
        <v/>
      </c>
    </row>
    <row r="495" spans="8:11" hidden="1" outlineLevel="1" x14ac:dyDescent="0.45">
      <c r="H495" s="28"/>
      <c r="I495" s="28" t="str" cm="1">
        <f t="array" ref="I495">IFERROR(TRIM(_xlfn.TEXTSPLIT(_xlfn.XLOOKUP(H495,techniques!$A$2:$A$608,techniques!$B$2:$B$608),":")),"")</f>
        <v/>
      </c>
      <c r="J495" s="28"/>
      <c r="K495" s="28" t="str">
        <f t="shared" si="7"/>
        <v/>
      </c>
    </row>
    <row r="496" spans="8:11" hidden="1" outlineLevel="1" x14ac:dyDescent="0.45">
      <c r="H496" s="28"/>
      <c r="I496" s="28" t="str" cm="1">
        <f t="array" ref="I496">IFERROR(TRIM(_xlfn.TEXTSPLIT(_xlfn.XLOOKUP(H496,techniques!$A$2:$A$608,techniques!$B$2:$B$608),":")),"")</f>
        <v/>
      </c>
      <c r="J496" s="28"/>
      <c r="K496" s="28" t="str">
        <f t="shared" si="7"/>
        <v/>
      </c>
    </row>
    <row r="497" spans="8:11" hidden="1" outlineLevel="1" x14ac:dyDescent="0.45">
      <c r="H497" s="28"/>
      <c r="I497" s="28" t="str" cm="1">
        <f t="array" ref="I497">IFERROR(TRIM(_xlfn.TEXTSPLIT(_xlfn.XLOOKUP(H497,techniques!$A$2:$A$608,techniques!$B$2:$B$608),":")),"")</f>
        <v/>
      </c>
      <c r="J497" s="28"/>
      <c r="K497" s="28" t="str">
        <f t="shared" si="7"/>
        <v/>
      </c>
    </row>
    <row r="498" spans="8:11" hidden="1" outlineLevel="1" x14ac:dyDescent="0.45">
      <c r="H498" s="28"/>
      <c r="I498" s="28" t="str" cm="1">
        <f t="array" ref="I498">IFERROR(TRIM(_xlfn.TEXTSPLIT(_xlfn.XLOOKUP(H498,techniques!$A$2:$A$608,techniques!$B$2:$B$608),":")),"")</f>
        <v/>
      </c>
      <c r="J498" s="28"/>
      <c r="K498" s="28" t="str">
        <f t="shared" si="7"/>
        <v/>
      </c>
    </row>
    <row r="499" spans="8:11" hidden="1" outlineLevel="1" x14ac:dyDescent="0.45">
      <c r="H499" s="28"/>
      <c r="I499" s="28" t="str" cm="1">
        <f t="array" ref="I499">IFERROR(TRIM(_xlfn.TEXTSPLIT(_xlfn.XLOOKUP(H499,techniques!$A$2:$A$608,techniques!$B$2:$B$608),":")),"")</f>
        <v/>
      </c>
      <c r="J499" s="28"/>
      <c r="K499" s="28" t="str">
        <f t="shared" si="7"/>
        <v/>
      </c>
    </row>
    <row r="500" spans="8:11" hidden="1" outlineLevel="1" x14ac:dyDescent="0.45">
      <c r="H500" s="28"/>
      <c r="I500" s="28" t="str" cm="1">
        <f t="array" ref="I500">IFERROR(TRIM(_xlfn.TEXTSPLIT(_xlfn.XLOOKUP(H500,techniques!$A$2:$A$608,techniques!$B$2:$B$608),":")),"")</f>
        <v/>
      </c>
      <c r="J500" s="28"/>
      <c r="K500" s="28" t="str">
        <f t="shared" si="7"/>
        <v/>
      </c>
    </row>
    <row r="501" spans="8:11" hidden="1" outlineLevel="1" x14ac:dyDescent="0.45">
      <c r="H501" s="28"/>
      <c r="I501" s="28" t="str" cm="1">
        <f t="array" ref="I501">IFERROR(TRIM(_xlfn.TEXTSPLIT(_xlfn.XLOOKUP(H501,techniques!$A$2:$A$608,techniques!$B$2:$B$608),":")),"")</f>
        <v/>
      </c>
      <c r="J501" s="28"/>
      <c r="K501" s="28" t="str">
        <f t="shared" si="7"/>
        <v/>
      </c>
    </row>
    <row r="502" spans="8:11" hidden="1" outlineLevel="1" x14ac:dyDescent="0.45">
      <c r="H502" s="28"/>
      <c r="I502" s="28" t="str" cm="1">
        <f t="array" ref="I502">IFERROR(TRIM(_xlfn.TEXTSPLIT(_xlfn.XLOOKUP(H502,techniques!$A$2:$A$608,techniques!$B$2:$B$608),":")),"")</f>
        <v/>
      </c>
      <c r="J502" s="28"/>
      <c r="K502" s="28" t="str">
        <f t="shared" si="7"/>
        <v/>
      </c>
    </row>
    <row r="503" spans="8:11" hidden="1" outlineLevel="1" x14ac:dyDescent="0.45">
      <c r="H503" s="28"/>
      <c r="I503" s="28" t="str" cm="1">
        <f t="array" ref="I503">IFERROR(TRIM(_xlfn.TEXTSPLIT(_xlfn.XLOOKUP(H503,techniques!$A$2:$A$608,techniques!$B$2:$B$608),":")),"")</f>
        <v/>
      </c>
      <c r="J503" s="28"/>
      <c r="K503" s="28" t="str">
        <f t="shared" si="7"/>
        <v/>
      </c>
    </row>
    <row r="504" spans="8:11" hidden="1" outlineLevel="1" x14ac:dyDescent="0.45">
      <c r="H504" s="28"/>
      <c r="I504" s="28" t="str" cm="1">
        <f t="array" ref="I504">IFERROR(TRIM(_xlfn.TEXTSPLIT(_xlfn.XLOOKUP(H504,techniques!$A$2:$A$608,techniques!$B$2:$B$608),":")),"")</f>
        <v/>
      </c>
      <c r="J504" s="28"/>
      <c r="K504" s="28" t="str">
        <f t="shared" si="7"/>
        <v/>
      </c>
    </row>
    <row r="505" spans="8:11" hidden="1" outlineLevel="1" x14ac:dyDescent="0.45">
      <c r="H505" s="28"/>
      <c r="I505" s="28" t="str" cm="1">
        <f t="array" ref="I505">IFERROR(TRIM(_xlfn.TEXTSPLIT(_xlfn.XLOOKUP(H505,techniques!$A$2:$A$608,techniques!$B$2:$B$608),":")),"")</f>
        <v/>
      </c>
      <c r="J505" s="28"/>
      <c r="K505" s="28" t="str">
        <f t="shared" si="7"/>
        <v/>
      </c>
    </row>
    <row r="506" spans="8:11" hidden="1" outlineLevel="1" x14ac:dyDescent="0.45">
      <c r="H506" s="28"/>
      <c r="I506" s="28" t="str" cm="1">
        <f t="array" ref="I506">IFERROR(TRIM(_xlfn.TEXTSPLIT(_xlfn.XLOOKUP(H506,techniques!$A$2:$A$608,techniques!$B$2:$B$608),":")),"")</f>
        <v/>
      </c>
      <c r="J506" s="28"/>
      <c r="K506" s="28" t="str">
        <f t="shared" si="7"/>
        <v/>
      </c>
    </row>
    <row r="507" spans="8:11" hidden="1" outlineLevel="1" x14ac:dyDescent="0.45">
      <c r="H507" s="28"/>
      <c r="I507" s="28" t="str" cm="1">
        <f t="array" ref="I507">IFERROR(TRIM(_xlfn.TEXTSPLIT(_xlfn.XLOOKUP(H507,techniques!$A$2:$A$608,techniques!$B$2:$B$608),":")),"")</f>
        <v/>
      </c>
      <c r="J507" s="28"/>
      <c r="K507" s="28" t="str">
        <f t="shared" si="7"/>
        <v/>
      </c>
    </row>
    <row r="508" spans="8:11" hidden="1" outlineLevel="1" x14ac:dyDescent="0.45">
      <c r="H508" s="28"/>
      <c r="I508" s="28" t="str" cm="1">
        <f t="array" ref="I508">IFERROR(TRIM(_xlfn.TEXTSPLIT(_xlfn.XLOOKUP(H508,techniques!$A$2:$A$608,techniques!$B$2:$B$608),":")),"")</f>
        <v/>
      </c>
      <c r="J508" s="28"/>
      <c r="K508" s="28" t="str">
        <f t="shared" si="7"/>
        <v/>
      </c>
    </row>
    <row r="509" spans="8:11" hidden="1" outlineLevel="1" x14ac:dyDescent="0.45">
      <c r="H509" s="28"/>
      <c r="I509" s="28" t="str" cm="1">
        <f t="array" ref="I509">IFERROR(TRIM(_xlfn.TEXTSPLIT(_xlfn.XLOOKUP(H509,techniques!$A$2:$A$608,techniques!$B$2:$B$608),":")),"")</f>
        <v/>
      </c>
      <c r="J509" s="28"/>
      <c r="K509" s="28" t="str">
        <f t="shared" si="7"/>
        <v/>
      </c>
    </row>
    <row r="510" spans="8:11" hidden="1" outlineLevel="1" x14ac:dyDescent="0.45">
      <c r="H510" s="28"/>
      <c r="I510" s="28" t="str" cm="1">
        <f t="array" ref="I510">IFERROR(TRIM(_xlfn.TEXTSPLIT(_xlfn.XLOOKUP(H510,techniques!$A$2:$A$608,techniques!$B$2:$B$608),":")),"")</f>
        <v/>
      </c>
      <c r="J510" s="28"/>
      <c r="K510" s="28" t="str">
        <f t="shared" si="7"/>
        <v/>
      </c>
    </row>
    <row r="511" spans="8:11" hidden="1" outlineLevel="1" x14ac:dyDescent="0.45">
      <c r="H511" s="28"/>
      <c r="I511" s="28" t="str" cm="1">
        <f t="array" ref="I511">IFERROR(TRIM(_xlfn.TEXTSPLIT(_xlfn.XLOOKUP(H511,techniques!$A$2:$A$608,techniques!$B$2:$B$608),":")),"")</f>
        <v/>
      </c>
      <c r="J511" s="28"/>
      <c r="K511" s="28" t="str">
        <f t="shared" si="7"/>
        <v/>
      </c>
    </row>
    <row r="512" spans="8:11" hidden="1" outlineLevel="1" x14ac:dyDescent="0.45">
      <c r="H512" s="28"/>
      <c r="I512" s="28" t="str" cm="1">
        <f t="array" ref="I512">IFERROR(TRIM(_xlfn.TEXTSPLIT(_xlfn.XLOOKUP(H512,techniques!$A$2:$A$608,techniques!$B$2:$B$608),":")),"")</f>
        <v/>
      </c>
      <c r="J512" s="28"/>
      <c r="K512" s="28" t="str">
        <f t="shared" si="7"/>
        <v/>
      </c>
    </row>
    <row r="513" spans="8:11" hidden="1" outlineLevel="1" x14ac:dyDescent="0.45">
      <c r="H513" s="28"/>
      <c r="I513" s="28" t="str" cm="1">
        <f t="array" ref="I513">IFERROR(TRIM(_xlfn.TEXTSPLIT(_xlfn.XLOOKUP(H513,techniques!$A$2:$A$608,techniques!$B$2:$B$608),":")),"")</f>
        <v/>
      </c>
      <c r="J513" s="28"/>
      <c r="K513" s="28" t="str">
        <f t="shared" si="7"/>
        <v/>
      </c>
    </row>
    <row r="514" spans="8:11" hidden="1" outlineLevel="1" x14ac:dyDescent="0.45">
      <c r="H514" s="28"/>
      <c r="I514" s="28" t="str" cm="1">
        <f t="array" ref="I514">IFERROR(TRIM(_xlfn.TEXTSPLIT(_xlfn.XLOOKUP(H514,techniques!$A$2:$A$608,techniques!$B$2:$B$608),":")),"")</f>
        <v/>
      </c>
      <c r="J514" s="28"/>
      <c r="K514" s="28" t="str">
        <f t="shared" si="7"/>
        <v/>
      </c>
    </row>
    <row r="515" spans="8:11" hidden="1" outlineLevel="1" x14ac:dyDescent="0.45">
      <c r="H515" s="28"/>
      <c r="I515" s="28" t="str" cm="1">
        <f t="array" ref="I515">IFERROR(TRIM(_xlfn.TEXTSPLIT(_xlfn.XLOOKUP(H515,techniques!$A$2:$A$608,techniques!$B$2:$B$608),":")),"")</f>
        <v/>
      </c>
      <c r="J515" s="28"/>
      <c r="K515" s="28" t="str">
        <f t="shared" si="7"/>
        <v/>
      </c>
    </row>
    <row r="516" spans="8:11" hidden="1" outlineLevel="1" x14ac:dyDescent="0.45">
      <c r="H516" s="28"/>
      <c r="I516" s="28" t="str" cm="1">
        <f t="array" ref="I516">IFERROR(TRIM(_xlfn.TEXTSPLIT(_xlfn.XLOOKUP(H516,techniques!$A$2:$A$608,techniques!$B$2:$B$608),":")),"")</f>
        <v/>
      </c>
      <c r="J516" s="28"/>
      <c r="K516" s="28" t="str">
        <f t="shared" si="7"/>
        <v/>
      </c>
    </row>
    <row r="517" spans="8:11" hidden="1" outlineLevel="1" x14ac:dyDescent="0.45">
      <c r="H517" s="28"/>
      <c r="I517" s="28" t="str" cm="1">
        <f t="array" ref="I517">IFERROR(TRIM(_xlfn.TEXTSPLIT(_xlfn.XLOOKUP(H517,techniques!$A$2:$A$608,techniques!$B$2:$B$608),":")),"")</f>
        <v/>
      </c>
      <c r="J517" s="28"/>
      <c r="K517" s="28" t="str">
        <f t="shared" si="7"/>
        <v/>
      </c>
    </row>
    <row r="518" spans="8:11" hidden="1" outlineLevel="1" x14ac:dyDescent="0.45">
      <c r="H518" s="28"/>
      <c r="I518" s="28" t="str" cm="1">
        <f t="array" ref="I518">IFERROR(TRIM(_xlfn.TEXTSPLIT(_xlfn.XLOOKUP(H518,techniques!$A$2:$A$608,techniques!$B$2:$B$608),":")),"")</f>
        <v/>
      </c>
      <c r="J518" s="28"/>
      <c r="K518" s="28" t="str">
        <f t="shared" si="7"/>
        <v/>
      </c>
    </row>
    <row r="519" spans="8:11" hidden="1" outlineLevel="1" x14ac:dyDescent="0.45">
      <c r="H519" s="28"/>
      <c r="I519" s="28" t="str" cm="1">
        <f t="array" ref="I519">IFERROR(TRIM(_xlfn.TEXTSPLIT(_xlfn.XLOOKUP(H519,techniques!$A$2:$A$608,techniques!$B$2:$B$608),":")),"")</f>
        <v/>
      </c>
      <c r="J519" s="28"/>
      <c r="K519" s="28" t="str">
        <f t="shared" si="7"/>
        <v/>
      </c>
    </row>
    <row r="520" spans="8:11" hidden="1" outlineLevel="1" x14ac:dyDescent="0.45">
      <c r="H520" s="28"/>
      <c r="I520" s="28" t="str" cm="1">
        <f t="array" ref="I520">IFERROR(TRIM(_xlfn.TEXTSPLIT(_xlfn.XLOOKUP(H520,techniques!$A$2:$A$608,techniques!$B$2:$B$608),":")),"")</f>
        <v/>
      </c>
      <c r="J520" s="28"/>
      <c r="K520" s="28" t="str">
        <f t="shared" si="7"/>
        <v/>
      </c>
    </row>
    <row r="521" spans="8:11" hidden="1" outlineLevel="1" x14ac:dyDescent="0.45">
      <c r="H521" s="28"/>
      <c r="I521" s="28" t="str" cm="1">
        <f t="array" ref="I521">IFERROR(TRIM(_xlfn.TEXTSPLIT(_xlfn.XLOOKUP(H521,techniques!$A$2:$A$608,techniques!$B$2:$B$608),":")),"")</f>
        <v/>
      </c>
      <c r="J521" s="28"/>
      <c r="K521" s="28" t="str">
        <f t="shared" si="7"/>
        <v/>
      </c>
    </row>
    <row r="522" spans="8:11" hidden="1" outlineLevel="1" x14ac:dyDescent="0.45">
      <c r="H522" s="28"/>
      <c r="I522" s="28" t="str" cm="1">
        <f t="array" ref="I522">IFERROR(TRIM(_xlfn.TEXTSPLIT(_xlfn.XLOOKUP(H522,techniques!$A$2:$A$608,techniques!$B$2:$B$608),":")),"")</f>
        <v/>
      </c>
      <c r="J522" s="28"/>
      <c r="K522" s="28" t="str">
        <f t="shared" si="7"/>
        <v/>
      </c>
    </row>
    <row r="523" spans="8:11" hidden="1" outlineLevel="1" x14ac:dyDescent="0.45">
      <c r="H523" s="28"/>
      <c r="I523" s="28" t="str" cm="1">
        <f t="array" ref="I523">IFERROR(TRIM(_xlfn.TEXTSPLIT(_xlfn.XLOOKUP(H523,techniques!$A$2:$A$608,techniques!$B$2:$B$608),":")),"")</f>
        <v/>
      </c>
      <c r="J523" s="28"/>
      <c r="K523" s="28" t="str">
        <f t="shared" si="7"/>
        <v/>
      </c>
    </row>
    <row r="524" spans="8:11" hidden="1" outlineLevel="1" x14ac:dyDescent="0.45">
      <c r="H524" s="28"/>
      <c r="I524" s="28" t="str" cm="1">
        <f t="array" ref="I524">IFERROR(TRIM(_xlfn.TEXTSPLIT(_xlfn.XLOOKUP(H524,techniques!$A$2:$A$608,techniques!$B$2:$B$608),":")),"")</f>
        <v/>
      </c>
      <c r="J524" s="28"/>
      <c r="K524" s="28" t="str">
        <f t="shared" si="7"/>
        <v/>
      </c>
    </row>
    <row r="525" spans="8:11" hidden="1" outlineLevel="1" x14ac:dyDescent="0.45">
      <c r="H525" s="28"/>
      <c r="I525" s="28" t="str" cm="1">
        <f t="array" ref="I525">IFERROR(TRIM(_xlfn.TEXTSPLIT(_xlfn.XLOOKUP(H525,techniques!$A$2:$A$608,techniques!$B$2:$B$608),":")),"")</f>
        <v/>
      </c>
      <c r="J525" s="28"/>
      <c r="K525" s="28" t="str">
        <f t="shared" si="7"/>
        <v/>
      </c>
    </row>
    <row r="526" spans="8:11" hidden="1" outlineLevel="1" x14ac:dyDescent="0.45">
      <c r="H526" s="28"/>
      <c r="I526" s="28" t="str" cm="1">
        <f t="array" ref="I526">IFERROR(TRIM(_xlfn.TEXTSPLIT(_xlfn.XLOOKUP(H526,techniques!$A$2:$A$608,techniques!$B$2:$B$608),":")),"")</f>
        <v/>
      </c>
      <c r="J526" s="28"/>
      <c r="K526" s="28" t="str">
        <f t="shared" si="7"/>
        <v/>
      </c>
    </row>
    <row r="527" spans="8:11" hidden="1" outlineLevel="1" x14ac:dyDescent="0.45">
      <c r="H527" s="28"/>
      <c r="I527" s="28" t="str" cm="1">
        <f t="array" ref="I527">IFERROR(TRIM(_xlfn.TEXTSPLIT(_xlfn.XLOOKUP(H527,techniques!$A$2:$A$608,techniques!$B$2:$B$608),":")),"")</f>
        <v/>
      </c>
      <c r="J527" s="28"/>
      <c r="K527" s="28" t="str">
        <f t="shared" si="7"/>
        <v/>
      </c>
    </row>
    <row r="528" spans="8:11" hidden="1" outlineLevel="1" x14ac:dyDescent="0.45">
      <c r="H528" s="28"/>
      <c r="I528" s="28" t="str" cm="1">
        <f t="array" ref="I528">IFERROR(TRIM(_xlfn.TEXTSPLIT(_xlfn.XLOOKUP(H528,techniques!$A$2:$A$608,techniques!$B$2:$B$608),":")),"")</f>
        <v/>
      </c>
      <c r="J528" s="28"/>
      <c r="K528" s="28" t="str">
        <f t="shared" si="7"/>
        <v/>
      </c>
    </row>
    <row r="529" spans="8:11" hidden="1" outlineLevel="1" x14ac:dyDescent="0.45">
      <c r="H529" s="28"/>
      <c r="I529" s="28" t="str" cm="1">
        <f t="array" ref="I529">IFERROR(TRIM(_xlfn.TEXTSPLIT(_xlfn.XLOOKUP(H529,techniques!$A$2:$A$608,techniques!$B$2:$B$608),":")),"")</f>
        <v/>
      </c>
      <c r="J529" s="28"/>
      <c r="K529" s="28" t="str">
        <f t="shared" ref="K529:K592" si="8">IF(J529="",_xlfn.TEXTJOIN(": ",TRUE,H529,I529),_xlfn.TEXTJOIN(": ",TRUE,H529,J529))</f>
        <v/>
      </c>
    </row>
    <row r="530" spans="8:11" hidden="1" outlineLevel="1" x14ac:dyDescent="0.45">
      <c r="H530" s="28"/>
      <c r="I530" s="28" t="str" cm="1">
        <f t="array" ref="I530">IFERROR(TRIM(_xlfn.TEXTSPLIT(_xlfn.XLOOKUP(H530,techniques!$A$2:$A$608,techniques!$B$2:$B$608),":")),"")</f>
        <v/>
      </c>
      <c r="J530" s="28"/>
      <c r="K530" s="28" t="str">
        <f t="shared" si="8"/>
        <v/>
      </c>
    </row>
    <row r="531" spans="8:11" hidden="1" outlineLevel="1" x14ac:dyDescent="0.45">
      <c r="H531" s="28"/>
      <c r="I531" s="28" t="str" cm="1">
        <f t="array" ref="I531">IFERROR(TRIM(_xlfn.TEXTSPLIT(_xlfn.XLOOKUP(H531,techniques!$A$2:$A$608,techniques!$B$2:$B$608),":")),"")</f>
        <v/>
      </c>
      <c r="J531" s="28"/>
      <c r="K531" s="28" t="str">
        <f t="shared" si="8"/>
        <v/>
      </c>
    </row>
    <row r="532" spans="8:11" hidden="1" outlineLevel="1" x14ac:dyDescent="0.45">
      <c r="H532" s="28"/>
      <c r="I532" s="28" t="str" cm="1">
        <f t="array" ref="I532">IFERROR(TRIM(_xlfn.TEXTSPLIT(_xlfn.XLOOKUP(H532,techniques!$A$2:$A$608,techniques!$B$2:$B$608),":")),"")</f>
        <v/>
      </c>
      <c r="J532" s="28"/>
      <c r="K532" s="28" t="str">
        <f t="shared" si="8"/>
        <v/>
      </c>
    </row>
    <row r="533" spans="8:11" hidden="1" outlineLevel="1" x14ac:dyDescent="0.45">
      <c r="H533" s="28"/>
      <c r="I533" s="28" t="str" cm="1">
        <f t="array" ref="I533">IFERROR(TRIM(_xlfn.TEXTSPLIT(_xlfn.XLOOKUP(H533,techniques!$A$2:$A$608,techniques!$B$2:$B$608),":")),"")</f>
        <v/>
      </c>
      <c r="J533" s="28"/>
      <c r="K533" s="28" t="str">
        <f t="shared" si="8"/>
        <v/>
      </c>
    </row>
    <row r="534" spans="8:11" hidden="1" outlineLevel="1" x14ac:dyDescent="0.45">
      <c r="H534" s="28"/>
      <c r="I534" s="28" t="str" cm="1">
        <f t="array" ref="I534">IFERROR(TRIM(_xlfn.TEXTSPLIT(_xlfn.XLOOKUP(H534,techniques!$A$2:$A$608,techniques!$B$2:$B$608),":")),"")</f>
        <v/>
      </c>
      <c r="J534" s="28"/>
      <c r="K534" s="28" t="str">
        <f t="shared" si="8"/>
        <v/>
      </c>
    </row>
    <row r="535" spans="8:11" hidden="1" outlineLevel="1" x14ac:dyDescent="0.45">
      <c r="H535" s="28"/>
      <c r="I535" s="28" t="str" cm="1">
        <f t="array" ref="I535">IFERROR(TRIM(_xlfn.TEXTSPLIT(_xlfn.XLOOKUP(H535,techniques!$A$2:$A$608,techniques!$B$2:$B$608),":")),"")</f>
        <v/>
      </c>
      <c r="J535" s="28"/>
      <c r="K535" s="28" t="str">
        <f t="shared" si="8"/>
        <v/>
      </c>
    </row>
    <row r="536" spans="8:11" hidden="1" outlineLevel="1" x14ac:dyDescent="0.45">
      <c r="H536" s="28"/>
      <c r="I536" s="28" t="str" cm="1">
        <f t="array" ref="I536">IFERROR(TRIM(_xlfn.TEXTSPLIT(_xlfn.XLOOKUP(H536,techniques!$A$2:$A$608,techniques!$B$2:$B$608),":")),"")</f>
        <v/>
      </c>
      <c r="J536" s="28"/>
      <c r="K536" s="28" t="str">
        <f t="shared" si="8"/>
        <v/>
      </c>
    </row>
    <row r="537" spans="8:11" hidden="1" outlineLevel="1" x14ac:dyDescent="0.45">
      <c r="H537" s="28"/>
      <c r="I537" s="28" t="str" cm="1">
        <f t="array" ref="I537">IFERROR(TRIM(_xlfn.TEXTSPLIT(_xlfn.XLOOKUP(H537,techniques!$A$2:$A$608,techniques!$B$2:$B$608),":")),"")</f>
        <v/>
      </c>
      <c r="J537" s="28"/>
      <c r="K537" s="28" t="str">
        <f t="shared" si="8"/>
        <v/>
      </c>
    </row>
    <row r="538" spans="8:11" hidden="1" outlineLevel="1" x14ac:dyDescent="0.45">
      <c r="H538" s="28"/>
      <c r="I538" s="28" t="str" cm="1">
        <f t="array" ref="I538">IFERROR(TRIM(_xlfn.TEXTSPLIT(_xlfn.XLOOKUP(H538,techniques!$A$2:$A$608,techniques!$B$2:$B$608),":")),"")</f>
        <v/>
      </c>
      <c r="J538" s="28"/>
      <c r="K538" s="28" t="str">
        <f t="shared" si="8"/>
        <v/>
      </c>
    </row>
    <row r="539" spans="8:11" hidden="1" outlineLevel="1" x14ac:dyDescent="0.45">
      <c r="H539" s="28"/>
      <c r="I539" s="28" t="str" cm="1">
        <f t="array" ref="I539">IFERROR(TRIM(_xlfn.TEXTSPLIT(_xlfn.XLOOKUP(H539,techniques!$A$2:$A$608,techniques!$B$2:$B$608),":")),"")</f>
        <v/>
      </c>
      <c r="J539" s="28"/>
      <c r="K539" s="28" t="str">
        <f t="shared" si="8"/>
        <v/>
      </c>
    </row>
    <row r="540" spans="8:11" hidden="1" outlineLevel="1" x14ac:dyDescent="0.45">
      <c r="H540" s="28"/>
      <c r="I540" s="28" t="str" cm="1">
        <f t="array" ref="I540">IFERROR(TRIM(_xlfn.TEXTSPLIT(_xlfn.XLOOKUP(H540,techniques!$A$2:$A$608,techniques!$B$2:$B$608),":")),"")</f>
        <v/>
      </c>
      <c r="J540" s="28"/>
      <c r="K540" s="28" t="str">
        <f t="shared" si="8"/>
        <v/>
      </c>
    </row>
    <row r="541" spans="8:11" hidden="1" outlineLevel="1" x14ac:dyDescent="0.45">
      <c r="H541" s="28"/>
      <c r="I541" s="28" t="str" cm="1">
        <f t="array" ref="I541">IFERROR(TRIM(_xlfn.TEXTSPLIT(_xlfn.XLOOKUP(H541,techniques!$A$2:$A$608,techniques!$B$2:$B$608),":")),"")</f>
        <v/>
      </c>
      <c r="J541" s="28"/>
      <c r="K541" s="28" t="str">
        <f t="shared" si="8"/>
        <v/>
      </c>
    </row>
    <row r="542" spans="8:11" hidden="1" outlineLevel="1" x14ac:dyDescent="0.45">
      <c r="H542" s="28"/>
      <c r="I542" s="28" t="str" cm="1">
        <f t="array" ref="I542">IFERROR(TRIM(_xlfn.TEXTSPLIT(_xlfn.XLOOKUP(H542,techniques!$A$2:$A$608,techniques!$B$2:$B$608),":")),"")</f>
        <v/>
      </c>
      <c r="J542" s="28"/>
      <c r="K542" s="28" t="str">
        <f t="shared" si="8"/>
        <v/>
      </c>
    </row>
    <row r="543" spans="8:11" hidden="1" outlineLevel="1" x14ac:dyDescent="0.45">
      <c r="H543" s="28"/>
      <c r="I543" s="28" t="str" cm="1">
        <f t="array" ref="I543">IFERROR(TRIM(_xlfn.TEXTSPLIT(_xlfn.XLOOKUP(H543,techniques!$A$2:$A$608,techniques!$B$2:$B$608),":")),"")</f>
        <v/>
      </c>
      <c r="J543" s="28"/>
      <c r="K543" s="28" t="str">
        <f t="shared" si="8"/>
        <v/>
      </c>
    </row>
    <row r="544" spans="8:11" hidden="1" outlineLevel="1" x14ac:dyDescent="0.45">
      <c r="H544" s="28"/>
      <c r="I544" s="28" t="str" cm="1">
        <f t="array" ref="I544">IFERROR(TRIM(_xlfn.TEXTSPLIT(_xlfn.XLOOKUP(H544,techniques!$A$2:$A$608,techniques!$B$2:$B$608),":")),"")</f>
        <v/>
      </c>
      <c r="J544" s="28"/>
      <c r="K544" s="28" t="str">
        <f t="shared" si="8"/>
        <v/>
      </c>
    </row>
    <row r="545" spans="8:11" hidden="1" outlineLevel="1" x14ac:dyDescent="0.45">
      <c r="H545" s="28"/>
      <c r="I545" s="28" t="str" cm="1">
        <f t="array" ref="I545">IFERROR(TRIM(_xlfn.TEXTSPLIT(_xlfn.XLOOKUP(H545,techniques!$A$2:$A$608,techniques!$B$2:$B$608),":")),"")</f>
        <v/>
      </c>
      <c r="J545" s="28"/>
      <c r="K545" s="28" t="str">
        <f t="shared" si="8"/>
        <v/>
      </c>
    </row>
    <row r="546" spans="8:11" hidden="1" outlineLevel="1" x14ac:dyDescent="0.45">
      <c r="H546" s="28"/>
      <c r="I546" s="28" t="str" cm="1">
        <f t="array" ref="I546">IFERROR(TRIM(_xlfn.TEXTSPLIT(_xlfn.XLOOKUP(H546,techniques!$A$2:$A$608,techniques!$B$2:$B$608),":")),"")</f>
        <v/>
      </c>
      <c r="J546" s="28"/>
      <c r="K546" s="28" t="str">
        <f t="shared" si="8"/>
        <v/>
      </c>
    </row>
    <row r="547" spans="8:11" hidden="1" outlineLevel="1" x14ac:dyDescent="0.45">
      <c r="H547" s="28"/>
      <c r="I547" s="28" t="str" cm="1">
        <f t="array" ref="I547">IFERROR(TRIM(_xlfn.TEXTSPLIT(_xlfn.XLOOKUP(H547,techniques!$A$2:$A$608,techniques!$B$2:$B$608),":")),"")</f>
        <v/>
      </c>
      <c r="J547" s="28"/>
      <c r="K547" s="28" t="str">
        <f t="shared" si="8"/>
        <v/>
      </c>
    </row>
    <row r="548" spans="8:11" hidden="1" outlineLevel="1" x14ac:dyDescent="0.45">
      <c r="H548" s="28"/>
      <c r="I548" s="28" t="str" cm="1">
        <f t="array" ref="I548">IFERROR(TRIM(_xlfn.TEXTSPLIT(_xlfn.XLOOKUP(H548,techniques!$A$2:$A$608,techniques!$B$2:$B$608),":")),"")</f>
        <v/>
      </c>
      <c r="J548" s="28"/>
      <c r="K548" s="28" t="str">
        <f t="shared" si="8"/>
        <v/>
      </c>
    </row>
    <row r="549" spans="8:11" hidden="1" outlineLevel="1" x14ac:dyDescent="0.45">
      <c r="H549" s="28"/>
      <c r="I549" s="28" t="str" cm="1">
        <f t="array" ref="I549">IFERROR(TRIM(_xlfn.TEXTSPLIT(_xlfn.XLOOKUP(H549,techniques!$A$2:$A$608,techniques!$B$2:$B$608),":")),"")</f>
        <v/>
      </c>
      <c r="J549" s="28"/>
      <c r="K549" s="28" t="str">
        <f t="shared" si="8"/>
        <v/>
      </c>
    </row>
    <row r="550" spans="8:11" hidden="1" outlineLevel="1" x14ac:dyDescent="0.45">
      <c r="H550" s="28"/>
      <c r="I550" s="28" t="str" cm="1">
        <f t="array" ref="I550">IFERROR(TRIM(_xlfn.TEXTSPLIT(_xlfn.XLOOKUP(H550,techniques!$A$2:$A$608,techniques!$B$2:$B$608),":")),"")</f>
        <v/>
      </c>
      <c r="J550" s="28"/>
      <c r="K550" s="28" t="str">
        <f t="shared" si="8"/>
        <v/>
      </c>
    </row>
    <row r="551" spans="8:11" hidden="1" outlineLevel="1" x14ac:dyDescent="0.45">
      <c r="H551" s="28"/>
      <c r="I551" s="28" t="str" cm="1">
        <f t="array" ref="I551">IFERROR(TRIM(_xlfn.TEXTSPLIT(_xlfn.XLOOKUP(H551,techniques!$A$2:$A$608,techniques!$B$2:$B$608),":")),"")</f>
        <v/>
      </c>
      <c r="J551" s="28"/>
      <c r="K551" s="28" t="str">
        <f t="shared" si="8"/>
        <v/>
      </c>
    </row>
    <row r="552" spans="8:11" hidden="1" outlineLevel="1" x14ac:dyDescent="0.45">
      <c r="H552" s="28"/>
      <c r="I552" s="28" t="str" cm="1">
        <f t="array" ref="I552">IFERROR(TRIM(_xlfn.TEXTSPLIT(_xlfn.XLOOKUP(H552,techniques!$A$2:$A$608,techniques!$B$2:$B$608),":")),"")</f>
        <v/>
      </c>
      <c r="J552" s="28"/>
      <c r="K552" s="28" t="str">
        <f t="shared" si="8"/>
        <v/>
      </c>
    </row>
    <row r="553" spans="8:11" hidden="1" outlineLevel="1" x14ac:dyDescent="0.45">
      <c r="H553" s="28"/>
      <c r="I553" s="28" t="str" cm="1">
        <f t="array" ref="I553">IFERROR(TRIM(_xlfn.TEXTSPLIT(_xlfn.XLOOKUP(H553,techniques!$A$2:$A$608,techniques!$B$2:$B$608),":")),"")</f>
        <v/>
      </c>
      <c r="J553" s="28"/>
      <c r="K553" s="28" t="str">
        <f t="shared" si="8"/>
        <v/>
      </c>
    </row>
    <row r="554" spans="8:11" hidden="1" outlineLevel="1" x14ac:dyDescent="0.45">
      <c r="H554" s="28"/>
      <c r="I554" s="28" t="str" cm="1">
        <f t="array" ref="I554">IFERROR(TRIM(_xlfn.TEXTSPLIT(_xlfn.XLOOKUP(H554,techniques!$A$2:$A$608,techniques!$B$2:$B$608),":")),"")</f>
        <v/>
      </c>
      <c r="J554" s="28"/>
      <c r="K554" s="28" t="str">
        <f t="shared" si="8"/>
        <v/>
      </c>
    </row>
    <row r="555" spans="8:11" hidden="1" outlineLevel="1" x14ac:dyDescent="0.45">
      <c r="H555" s="28"/>
      <c r="I555" s="28" t="str" cm="1">
        <f t="array" ref="I555">IFERROR(TRIM(_xlfn.TEXTSPLIT(_xlfn.XLOOKUP(H555,techniques!$A$2:$A$608,techniques!$B$2:$B$608),":")),"")</f>
        <v/>
      </c>
      <c r="J555" s="28"/>
      <c r="K555" s="28" t="str">
        <f t="shared" si="8"/>
        <v/>
      </c>
    </row>
    <row r="556" spans="8:11" hidden="1" outlineLevel="1" x14ac:dyDescent="0.45">
      <c r="H556" s="28"/>
      <c r="I556" s="28" t="str" cm="1">
        <f t="array" ref="I556">IFERROR(TRIM(_xlfn.TEXTSPLIT(_xlfn.XLOOKUP(H556,techniques!$A$2:$A$608,techniques!$B$2:$B$608),":")),"")</f>
        <v/>
      </c>
      <c r="J556" s="28"/>
      <c r="K556" s="28" t="str">
        <f t="shared" si="8"/>
        <v/>
      </c>
    </row>
    <row r="557" spans="8:11" hidden="1" outlineLevel="1" x14ac:dyDescent="0.45">
      <c r="H557" s="28"/>
      <c r="I557" s="28" t="str" cm="1">
        <f t="array" ref="I557">IFERROR(TRIM(_xlfn.TEXTSPLIT(_xlfn.XLOOKUP(H557,techniques!$A$2:$A$608,techniques!$B$2:$B$608),":")),"")</f>
        <v/>
      </c>
      <c r="J557" s="28"/>
      <c r="K557" s="28" t="str">
        <f t="shared" si="8"/>
        <v/>
      </c>
    </row>
    <row r="558" spans="8:11" hidden="1" outlineLevel="1" x14ac:dyDescent="0.45">
      <c r="H558" s="28"/>
      <c r="I558" s="28" t="str" cm="1">
        <f t="array" ref="I558">IFERROR(TRIM(_xlfn.TEXTSPLIT(_xlfn.XLOOKUP(H558,techniques!$A$2:$A$608,techniques!$B$2:$B$608),":")),"")</f>
        <v/>
      </c>
      <c r="J558" s="28"/>
      <c r="K558" s="28" t="str">
        <f t="shared" si="8"/>
        <v/>
      </c>
    </row>
    <row r="559" spans="8:11" hidden="1" outlineLevel="1" x14ac:dyDescent="0.45">
      <c r="H559" s="28"/>
      <c r="I559" s="28" t="str" cm="1">
        <f t="array" ref="I559">IFERROR(TRIM(_xlfn.TEXTSPLIT(_xlfn.XLOOKUP(H559,techniques!$A$2:$A$608,techniques!$B$2:$B$608),":")),"")</f>
        <v/>
      </c>
      <c r="J559" s="28"/>
      <c r="K559" s="28" t="str">
        <f t="shared" si="8"/>
        <v/>
      </c>
    </row>
    <row r="560" spans="8:11" hidden="1" outlineLevel="1" x14ac:dyDescent="0.45">
      <c r="H560" s="28"/>
      <c r="I560" s="28" t="str" cm="1">
        <f t="array" ref="I560">IFERROR(TRIM(_xlfn.TEXTSPLIT(_xlfn.XLOOKUP(H560,techniques!$A$2:$A$608,techniques!$B$2:$B$608),":")),"")</f>
        <v/>
      </c>
      <c r="J560" s="28"/>
      <c r="K560" s="28" t="str">
        <f t="shared" si="8"/>
        <v/>
      </c>
    </row>
    <row r="561" spans="8:11" hidden="1" outlineLevel="1" x14ac:dyDescent="0.45">
      <c r="H561" s="28"/>
      <c r="I561" s="28" t="str" cm="1">
        <f t="array" ref="I561">IFERROR(TRIM(_xlfn.TEXTSPLIT(_xlfn.XLOOKUP(H561,techniques!$A$2:$A$608,techniques!$B$2:$B$608),":")),"")</f>
        <v/>
      </c>
      <c r="J561" s="28"/>
      <c r="K561" s="28" t="str">
        <f t="shared" si="8"/>
        <v/>
      </c>
    </row>
    <row r="562" spans="8:11" hidden="1" outlineLevel="1" x14ac:dyDescent="0.45">
      <c r="H562" s="28"/>
      <c r="I562" s="28" t="str" cm="1">
        <f t="array" ref="I562">IFERROR(TRIM(_xlfn.TEXTSPLIT(_xlfn.XLOOKUP(H562,techniques!$A$2:$A$608,techniques!$B$2:$B$608),":")),"")</f>
        <v/>
      </c>
      <c r="J562" s="28"/>
      <c r="K562" s="28" t="str">
        <f t="shared" si="8"/>
        <v/>
      </c>
    </row>
    <row r="563" spans="8:11" hidden="1" outlineLevel="1" x14ac:dyDescent="0.45">
      <c r="H563" s="28"/>
      <c r="I563" s="28" t="str" cm="1">
        <f t="array" ref="I563">IFERROR(TRIM(_xlfn.TEXTSPLIT(_xlfn.XLOOKUP(H563,techniques!$A$2:$A$608,techniques!$B$2:$B$608),":")),"")</f>
        <v/>
      </c>
      <c r="J563" s="28"/>
      <c r="K563" s="28" t="str">
        <f t="shared" si="8"/>
        <v/>
      </c>
    </row>
    <row r="564" spans="8:11" hidden="1" outlineLevel="1" x14ac:dyDescent="0.45">
      <c r="H564" s="28"/>
      <c r="I564" s="28" t="str" cm="1">
        <f t="array" ref="I564">IFERROR(TRIM(_xlfn.TEXTSPLIT(_xlfn.XLOOKUP(H564,techniques!$A$2:$A$608,techniques!$B$2:$B$608),":")),"")</f>
        <v/>
      </c>
      <c r="J564" s="28"/>
      <c r="K564" s="28" t="str">
        <f t="shared" si="8"/>
        <v/>
      </c>
    </row>
    <row r="565" spans="8:11" hidden="1" outlineLevel="1" x14ac:dyDescent="0.45">
      <c r="H565" s="28"/>
      <c r="I565" s="28" t="str" cm="1">
        <f t="array" ref="I565">IFERROR(TRIM(_xlfn.TEXTSPLIT(_xlfn.XLOOKUP(H565,techniques!$A$2:$A$608,techniques!$B$2:$B$608),":")),"")</f>
        <v/>
      </c>
      <c r="J565" s="28"/>
      <c r="K565" s="28" t="str">
        <f t="shared" si="8"/>
        <v/>
      </c>
    </row>
    <row r="566" spans="8:11" hidden="1" outlineLevel="1" x14ac:dyDescent="0.45">
      <c r="H566" s="28"/>
      <c r="I566" s="28" t="str" cm="1">
        <f t="array" ref="I566">IFERROR(TRIM(_xlfn.TEXTSPLIT(_xlfn.XLOOKUP(H566,techniques!$A$2:$A$608,techniques!$B$2:$B$608),":")),"")</f>
        <v/>
      </c>
      <c r="J566" s="28"/>
      <c r="K566" s="28" t="str">
        <f t="shared" si="8"/>
        <v/>
      </c>
    </row>
    <row r="567" spans="8:11" hidden="1" outlineLevel="1" x14ac:dyDescent="0.45">
      <c r="H567" s="28"/>
      <c r="I567" s="28" t="str" cm="1">
        <f t="array" ref="I567">IFERROR(TRIM(_xlfn.TEXTSPLIT(_xlfn.XLOOKUP(H567,techniques!$A$2:$A$608,techniques!$B$2:$B$608),":")),"")</f>
        <v/>
      </c>
      <c r="J567" s="28"/>
      <c r="K567" s="28" t="str">
        <f t="shared" si="8"/>
        <v/>
      </c>
    </row>
    <row r="568" spans="8:11" hidden="1" outlineLevel="1" x14ac:dyDescent="0.45">
      <c r="H568" s="28"/>
      <c r="I568" s="28" t="str" cm="1">
        <f t="array" ref="I568">IFERROR(TRIM(_xlfn.TEXTSPLIT(_xlfn.XLOOKUP(H568,techniques!$A$2:$A$608,techniques!$B$2:$B$608),":")),"")</f>
        <v/>
      </c>
      <c r="J568" s="28"/>
      <c r="K568" s="28" t="str">
        <f t="shared" si="8"/>
        <v/>
      </c>
    </row>
    <row r="569" spans="8:11" hidden="1" outlineLevel="1" x14ac:dyDescent="0.45">
      <c r="H569" s="28"/>
      <c r="I569" s="28" t="str" cm="1">
        <f t="array" ref="I569">IFERROR(TRIM(_xlfn.TEXTSPLIT(_xlfn.XLOOKUP(H569,techniques!$A$2:$A$608,techniques!$B$2:$B$608),":")),"")</f>
        <v/>
      </c>
      <c r="J569" s="28"/>
      <c r="K569" s="28" t="str">
        <f t="shared" si="8"/>
        <v/>
      </c>
    </row>
    <row r="570" spans="8:11" hidden="1" outlineLevel="1" x14ac:dyDescent="0.45">
      <c r="H570" s="28"/>
      <c r="I570" s="28" t="str" cm="1">
        <f t="array" ref="I570">IFERROR(TRIM(_xlfn.TEXTSPLIT(_xlfn.XLOOKUP(H570,techniques!$A$2:$A$608,techniques!$B$2:$B$608),":")),"")</f>
        <v/>
      </c>
      <c r="J570" s="28"/>
      <c r="K570" s="28" t="str">
        <f t="shared" si="8"/>
        <v/>
      </c>
    </row>
    <row r="571" spans="8:11" hidden="1" outlineLevel="1" x14ac:dyDescent="0.45">
      <c r="H571" s="28"/>
      <c r="I571" s="28" t="str" cm="1">
        <f t="array" ref="I571">IFERROR(TRIM(_xlfn.TEXTSPLIT(_xlfn.XLOOKUP(H571,techniques!$A$2:$A$608,techniques!$B$2:$B$608),":")),"")</f>
        <v/>
      </c>
      <c r="J571" s="28"/>
      <c r="K571" s="28" t="str">
        <f t="shared" si="8"/>
        <v/>
      </c>
    </row>
    <row r="572" spans="8:11" hidden="1" outlineLevel="1" x14ac:dyDescent="0.45">
      <c r="H572" s="28"/>
      <c r="I572" s="28" t="str" cm="1">
        <f t="array" ref="I572">IFERROR(TRIM(_xlfn.TEXTSPLIT(_xlfn.XLOOKUP(H572,techniques!$A$2:$A$608,techniques!$B$2:$B$608),":")),"")</f>
        <v/>
      </c>
      <c r="J572" s="28"/>
      <c r="K572" s="28" t="str">
        <f t="shared" si="8"/>
        <v/>
      </c>
    </row>
    <row r="573" spans="8:11" hidden="1" outlineLevel="1" x14ac:dyDescent="0.45">
      <c r="H573" s="28"/>
      <c r="I573" s="28" t="str" cm="1">
        <f t="array" ref="I573">IFERROR(TRIM(_xlfn.TEXTSPLIT(_xlfn.XLOOKUP(H573,techniques!$A$2:$A$608,techniques!$B$2:$B$608),":")),"")</f>
        <v/>
      </c>
      <c r="J573" s="28"/>
      <c r="K573" s="28" t="str">
        <f t="shared" si="8"/>
        <v/>
      </c>
    </row>
    <row r="574" spans="8:11" hidden="1" outlineLevel="1" x14ac:dyDescent="0.45">
      <c r="H574" s="28"/>
      <c r="I574" s="28" t="str" cm="1">
        <f t="array" ref="I574">IFERROR(TRIM(_xlfn.TEXTSPLIT(_xlfn.XLOOKUP(H574,techniques!$A$2:$A$608,techniques!$B$2:$B$608),":")),"")</f>
        <v/>
      </c>
      <c r="J574" s="28"/>
      <c r="K574" s="28" t="str">
        <f t="shared" si="8"/>
        <v/>
      </c>
    </row>
    <row r="575" spans="8:11" hidden="1" outlineLevel="1" x14ac:dyDescent="0.45">
      <c r="H575" s="28"/>
      <c r="I575" s="28" t="str" cm="1">
        <f t="array" ref="I575">IFERROR(TRIM(_xlfn.TEXTSPLIT(_xlfn.XLOOKUP(H575,techniques!$A$2:$A$608,techniques!$B$2:$B$608),":")),"")</f>
        <v/>
      </c>
      <c r="J575" s="28"/>
      <c r="K575" s="28" t="str">
        <f t="shared" si="8"/>
        <v/>
      </c>
    </row>
    <row r="576" spans="8:11" hidden="1" outlineLevel="1" x14ac:dyDescent="0.45">
      <c r="H576" s="28"/>
      <c r="I576" s="28" t="str" cm="1">
        <f t="array" ref="I576">IFERROR(TRIM(_xlfn.TEXTSPLIT(_xlfn.XLOOKUP(H576,techniques!$A$2:$A$608,techniques!$B$2:$B$608),":")),"")</f>
        <v/>
      </c>
      <c r="J576" s="28"/>
      <c r="K576" s="28" t="str">
        <f t="shared" si="8"/>
        <v/>
      </c>
    </row>
    <row r="577" spans="8:11" hidden="1" outlineLevel="1" x14ac:dyDescent="0.45">
      <c r="H577" s="28"/>
      <c r="I577" s="28" t="str" cm="1">
        <f t="array" ref="I577">IFERROR(TRIM(_xlfn.TEXTSPLIT(_xlfn.XLOOKUP(H577,techniques!$A$2:$A$608,techniques!$B$2:$B$608),":")),"")</f>
        <v/>
      </c>
      <c r="J577" s="28"/>
      <c r="K577" s="28" t="str">
        <f t="shared" si="8"/>
        <v/>
      </c>
    </row>
    <row r="578" spans="8:11" hidden="1" outlineLevel="1" x14ac:dyDescent="0.45">
      <c r="H578" s="28"/>
      <c r="I578" s="28" t="str" cm="1">
        <f t="array" ref="I578">IFERROR(TRIM(_xlfn.TEXTSPLIT(_xlfn.XLOOKUP(H578,techniques!$A$2:$A$608,techniques!$B$2:$B$608),":")),"")</f>
        <v/>
      </c>
      <c r="J578" s="28"/>
      <c r="K578" s="28" t="str">
        <f t="shared" si="8"/>
        <v/>
      </c>
    </row>
    <row r="579" spans="8:11" hidden="1" outlineLevel="1" x14ac:dyDescent="0.45">
      <c r="H579" s="28"/>
      <c r="I579" s="28" t="str" cm="1">
        <f t="array" ref="I579">IFERROR(TRIM(_xlfn.TEXTSPLIT(_xlfn.XLOOKUP(H579,techniques!$A$2:$A$608,techniques!$B$2:$B$608),":")),"")</f>
        <v/>
      </c>
      <c r="J579" s="28"/>
      <c r="K579" s="28" t="str">
        <f t="shared" si="8"/>
        <v/>
      </c>
    </row>
    <row r="580" spans="8:11" hidden="1" outlineLevel="1" x14ac:dyDescent="0.45">
      <c r="H580" s="28"/>
      <c r="I580" s="28" t="str" cm="1">
        <f t="array" ref="I580">IFERROR(TRIM(_xlfn.TEXTSPLIT(_xlfn.XLOOKUP(H580,techniques!$A$2:$A$608,techniques!$B$2:$B$608),":")),"")</f>
        <v/>
      </c>
      <c r="J580" s="28"/>
      <c r="K580" s="28" t="str">
        <f t="shared" si="8"/>
        <v/>
      </c>
    </row>
    <row r="581" spans="8:11" hidden="1" outlineLevel="1" x14ac:dyDescent="0.45">
      <c r="H581" s="28"/>
      <c r="I581" s="28" t="str" cm="1">
        <f t="array" ref="I581">IFERROR(TRIM(_xlfn.TEXTSPLIT(_xlfn.XLOOKUP(H581,techniques!$A$2:$A$608,techniques!$B$2:$B$608),":")),"")</f>
        <v/>
      </c>
      <c r="J581" s="28"/>
      <c r="K581" s="28" t="str">
        <f t="shared" si="8"/>
        <v/>
      </c>
    </row>
    <row r="582" spans="8:11" hidden="1" outlineLevel="1" x14ac:dyDescent="0.45">
      <c r="H582" s="28"/>
      <c r="I582" s="28" t="str" cm="1">
        <f t="array" ref="I582">IFERROR(TRIM(_xlfn.TEXTSPLIT(_xlfn.XLOOKUP(H582,techniques!$A$2:$A$608,techniques!$B$2:$B$608),":")),"")</f>
        <v/>
      </c>
      <c r="J582" s="28"/>
      <c r="K582" s="28" t="str">
        <f t="shared" si="8"/>
        <v/>
      </c>
    </row>
    <row r="583" spans="8:11" hidden="1" outlineLevel="1" x14ac:dyDescent="0.45">
      <c r="H583" s="28"/>
      <c r="I583" s="28" t="str" cm="1">
        <f t="array" ref="I583">IFERROR(TRIM(_xlfn.TEXTSPLIT(_xlfn.XLOOKUP(H583,techniques!$A$2:$A$608,techniques!$B$2:$B$608),":")),"")</f>
        <v/>
      </c>
      <c r="J583" s="28"/>
      <c r="K583" s="28" t="str">
        <f t="shared" si="8"/>
        <v/>
      </c>
    </row>
    <row r="584" spans="8:11" hidden="1" outlineLevel="1" x14ac:dyDescent="0.45">
      <c r="H584" s="28"/>
      <c r="I584" s="28" t="str" cm="1">
        <f t="array" ref="I584">IFERROR(TRIM(_xlfn.TEXTSPLIT(_xlfn.XLOOKUP(H584,techniques!$A$2:$A$608,techniques!$B$2:$B$608),":")),"")</f>
        <v/>
      </c>
      <c r="J584" s="28"/>
      <c r="K584" s="28" t="str">
        <f t="shared" si="8"/>
        <v/>
      </c>
    </row>
    <row r="585" spans="8:11" hidden="1" outlineLevel="1" x14ac:dyDescent="0.45">
      <c r="H585" s="28"/>
      <c r="I585" s="28" t="str" cm="1">
        <f t="array" ref="I585">IFERROR(TRIM(_xlfn.TEXTSPLIT(_xlfn.XLOOKUP(H585,techniques!$A$2:$A$608,techniques!$B$2:$B$608),":")),"")</f>
        <v/>
      </c>
      <c r="J585" s="28"/>
      <c r="K585" s="28" t="str">
        <f t="shared" si="8"/>
        <v/>
      </c>
    </row>
    <row r="586" spans="8:11" hidden="1" outlineLevel="1" x14ac:dyDescent="0.45">
      <c r="H586" s="28"/>
      <c r="I586" s="28" t="str" cm="1">
        <f t="array" ref="I586">IFERROR(TRIM(_xlfn.TEXTSPLIT(_xlfn.XLOOKUP(H586,techniques!$A$2:$A$608,techniques!$B$2:$B$608),":")),"")</f>
        <v/>
      </c>
      <c r="J586" s="28"/>
      <c r="K586" s="28" t="str">
        <f t="shared" si="8"/>
        <v/>
      </c>
    </row>
    <row r="587" spans="8:11" hidden="1" outlineLevel="1" x14ac:dyDescent="0.45">
      <c r="H587" s="28"/>
      <c r="I587" s="28" t="str" cm="1">
        <f t="array" ref="I587">IFERROR(TRIM(_xlfn.TEXTSPLIT(_xlfn.XLOOKUP(H587,techniques!$A$2:$A$608,techniques!$B$2:$B$608),":")),"")</f>
        <v/>
      </c>
      <c r="J587" s="28"/>
      <c r="K587" s="28" t="str">
        <f t="shared" si="8"/>
        <v/>
      </c>
    </row>
    <row r="588" spans="8:11" hidden="1" outlineLevel="1" x14ac:dyDescent="0.45">
      <c r="H588" s="28"/>
      <c r="I588" s="28" t="str" cm="1">
        <f t="array" ref="I588">IFERROR(TRIM(_xlfn.TEXTSPLIT(_xlfn.XLOOKUP(H588,techniques!$A$2:$A$608,techniques!$B$2:$B$608),":")),"")</f>
        <v/>
      </c>
      <c r="J588" s="28"/>
      <c r="K588" s="28" t="str">
        <f t="shared" si="8"/>
        <v/>
      </c>
    </row>
    <row r="589" spans="8:11" hidden="1" outlineLevel="1" x14ac:dyDescent="0.45">
      <c r="H589" s="28"/>
      <c r="I589" s="28" t="str" cm="1">
        <f t="array" ref="I589">IFERROR(TRIM(_xlfn.TEXTSPLIT(_xlfn.XLOOKUP(H589,techniques!$A$2:$A$608,techniques!$B$2:$B$608),":")),"")</f>
        <v/>
      </c>
      <c r="J589" s="28"/>
      <c r="K589" s="28" t="str">
        <f t="shared" si="8"/>
        <v/>
      </c>
    </row>
    <row r="590" spans="8:11" hidden="1" outlineLevel="1" x14ac:dyDescent="0.45">
      <c r="H590" s="28"/>
      <c r="I590" s="28" t="str" cm="1">
        <f t="array" ref="I590">IFERROR(TRIM(_xlfn.TEXTSPLIT(_xlfn.XLOOKUP(H590,techniques!$A$2:$A$608,techniques!$B$2:$B$608),":")),"")</f>
        <v/>
      </c>
      <c r="J590" s="28"/>
      <c r="K590" s="28" t="str">
        <f t="shared" si="8"/>
        <v/>
      </c>
    </row>
    <row r="591" spans="8:11" hidden="1" outlineLevel="1" x14ac:dyDescent="0.45">
      <c r="H591" s="28"/>
      <c r="I591" s="28" t="str" cm="1">
        <f t="array" ref="I591">IFERROR(TRIM(_xlfn.TEXTSPLIT(_xlfn.XLOOKUP(H591,techniques!$A$2:$A$608,techniques!$B$2:$B$608),":")),"")</f>
        <v/>
      </c>
      <c r="J591" s="28"/>
      <c r="K591" s="28" t="str">
        <f t="shared" si="8"/>
        <v/>
      </c>
    </row>
    <row r="592" spans="8:11" hidden="1" outlineLevel="1" x14ac:dyDescent="0.45">
      <c r="H592" s="28"/>
      <c r="I592" s="28" t="str" cm="1">
        <f t="array" ref="I592">IFERROR(TRIM(_xlfn.TEXTSPLIT(_xlfn.XLOOKUP(H592,techniques!$A$2:$A$608,techniques!$B$2:$B$608),":")),"")</f>
        <v/>
      </c>
      <c r="J592" s="28"/>
      <c r="K592" s="28" t="str">
        <f t="shared" si="8"/>
        <v/>
      </c>
    </row>
    <row r="593" spans="8:11" hidden="1" outlineLevel="1" x14ac:dyDescent="0.45">
      <c r="H593" s="28"/>
      <c r="I593" s="28" t="str" cm="1">
        <f t="array" ref="I593">IFERROR(TRIM(_xlfn.TEXTSPLIT(_xlfn.XLOOKUP(H593,techniques!$A$2:$A$608,techniques!$B$2:$B$608),":")),"")</f>
        <v/>
      </c>
      <c r="J593" s="28"/>
      <c r="K593" s="28" t="str">
        <f t="shared" ref="K593:K656" si="9">IF(J593="",_xlfn.TEXTJOIN(": ",TRUE,H593,I593),_xlfn.TEXTJOIN(": ",TRUE,H593,J593))</f>
        <v/>
      </c>
    </row>
    <row r="594" spans="8:11" hidden="1" outlineLevel="1" x14ac:dyDescent="0.45">
      <c r="H594" s="28"/>
      <c r="I594" s="28" t="str" cm="1">
        <f t="array" ref="I594">IFERROR(TRIM(_xlfn.TEXTSPLIT(_xlfn.XLOOKUP(H594,techniques!$A$2:$A$608,techniques!$B$2:$B$608),":")),"")</f>
        <v/>
      </c>
      <c r="J594" s="28"/>
      <c r="K594" s="28" t="str">
        <f t="shared" si="9"/>
        <v/>
      </c>
    </row>
    <row r="595" spans="8:11" hidden="1" outlineLevel="1" x14ac:dyDescent="0.45">
      <c r="H595" s="28"/>
      <c r="I595" s="28" t="str" cm="1">
        <f t="array" ref="I595">IFERROR(TRIM(_xlfn.TEXTSPLIT(_xlfn.XLOOKUP(H595,techniques!$A$2:$A$608,techniques!$B$2:$B$608),":")),"")</f>
        <v/>
      </c>
      <c r="J595" s="28"/>
      <c r="K595" s="28" t="str">
        <f t="shared" si="9"/>
        <v/>
      </c>
    </row>
    <row r="596" spans="8:11" hidden="1" outlineLevel="1" x14ac:dyDescent="0.45">
      <c r="H596" s="28"/>
      <c r="I596" s="28" t="str" cm="1">
        <f t="array" ref="I596">IFERROR(TRIM(_xlfn.TEXTSPLIT(_xlfn.XLOOKUP(H596,techniques!$A$2:$A$608,techniques!$B$2:$B$608),":")),"")</f>
        <v/>
      </c>
      <c r="J596" s="28"/>
      <c r="K596" s="28" t="str">
        <f t="shared" si="9"/>
        <v/>
      </c>
    </row>
    <row r="597" spans="8:11" hidden="1" outlineLevel="1" x14ac:dyDescent="0.45">
      <c r="H597" s="28"/>
      <c r="I597" s="28" t="str" cm="1">
        <f t="array" ref="I597">IFERROR(TRIM(_xlfn.TEXTSPLIT(_xlfn.XLOOKUP(H597,techniques!$A$2:$A$608,techniques!$B$2:$B$608),":")),"")</f>
        <v/>
      </c>
      <c r="J597" s="28"/>
      <c r="K597" s="28" t="str">
        <f t="shared" si="9"/>
        <v/>
      </c>
    </row>
    <row r="598" spans="8:11" hidden="1" outlineLevel="1" x14ac:dyDescent="0.45">
      <c r="H598" s="28"/>
      <c r="I598" s="28" t="str" cm="1">
        <f t="array" ref="I598">IFERROR(TRIM(_xlfn.TEXTSPLIT(_xlfn.XLOOKUP(H598,techniques!$A$2:$A$608,techniques!$B$2:$B$608),":")),"")</f>
        <v/>
      </c>
      <c r="J598" s="28"/>
      <c r="K598" s="28" t="str">
        <f t="shared" si="9"/>
        <v/>
      </c>
    </row>
    <row r="599" spans="8:11" hidden="1" outlineLevel="1" x14ac:dyDescent="0.45">
      <c r="H599" s="28"/>
      <c r="I599" s="28" t="str" cm="1">
        <f t="array" ref="I599">IFERROR(TRIM(_xlfn.TEXTSPLIT(_xlfn.XLOOKUP(H599,techniques!$A$2:$A$608,techniques!$B$2:$B$608),":")),"")</f>
        <v/>
      </c>
      <c r="J599" s="28"/>
      <c r="K599" s="28" t="str">
        <f t="shared" si="9"/>
        <v/>
      </c>
    </row>
    <row r="600" spans="8:11" hidden="1" outlineLevel="1" x14ac:dyDescent="0.45">
      <c r="H600" s="28"/>
      <c r="I600" s="28" t="str" cm="1">
        <f t="array" ref="I600">IFERROR(TRIM(_xlfn.TEXTSPLIT(_xlfn.XLOOKUP(H600,techniques!$A$2:$A$608,techniques!$B$2:$B$608),":")),"")</f>
        <v/>
      </c>
      <c r="J600" s="28"/>
      <c r="K600" s="28" t="str">
        <f t="shared" si="9"/>
        <v/>
      </c>
    </row>
    <row r="601" spans="8:11" hidden="1" outlineLevel="1" x14ac:dyDescent="0.45">
      <c r="H601" s="28"/>
      <c r="I601" s="28" t="str" cm="1">
        <f t="array" ref="I601">IFERROR(TRIM(_xlfn.TEXTSPLIT(_xlfn.XLOOKUP(H601,techniques!$A$2:$A$608,techniques!$B$2:$B$608),":")),"")</f>
        <v/>
      </c>
      <c r="J601" s="28"/>
      <c r="K601" s="28" t="str">
        <f t="shared" si="9"/>
        <v/>
      </c>
    </row>
    <row r="602" spans="8:11" hidden="1" outlineLevel="1" x14ac:dyDescent="0.45">
      <c r="H602" s="28"/>
      <c r="I602" s="28" t="str" cm="1">
        <f t="array" ref="I602">IFERROR(TRIM(_xlfn.TEXTSPLIT(_xlfn.XLOOKUP(H602,techniques!$A$2:$A$608,techniques!$B$2:$B$608),":")),"")</f>
        <v/>
      </c>
      <c r="J602" s="28"/>
      <c r="K602" s="28" t="str">
        <f t="shared" si="9"/>
        <v/>
      </c>
    </row>
    <row r="603" spans="8:11" hidden="1" outlineLevel="1" x14ac:dyDescent="0.45">
      <c r="H603" s="28"/>
      <c r="I603" s="28" t="str" cm="1">
        <f t="array" ref="I603">IFERROR(TRIM(_xlfn.TEXTSPLIT(_xlfn.XLOOKUP(H603,techniques!$A$2:$A$608,techniques!$B$2:$B$608),":")),"")</f>
        <v/>
      </c>
      <c r="J603" s="28"/>
      <c r="K603" s="28" t="str">
        <f t="shared" si="9"/>
        <v/>
      </c>
    </row>
    <row r="604" spans="8:11" hidden="1" outlineLevel="1" x14ac:dyDescent="0.45">
      <c r="H604" s="28"/>
      <c r="I604" s="28" t="str" cm="1">
        <f t="array" ref="I604">IFERROR(TRIM(_xlfn.TEXTSPLIT(_xlfn.XLOOKUP(H604,techniques!$A$2:$A$608,techniques!$B$2:$B$608),":")),"")</f>
        <v/>
      </c>
      <c r="J604" s="28"/>
      <c r="K604" s="28" t="str">
        <f t="shared" si="9"/>
        <v/>
      </c>
    </row>
    <row r="605" spans="8:11" hidden="1" outlineLevel="1" x14ac:dyDescent="0.45">
      <c r="H605" s="28"/>
      <c r="I605" s="28" t="str" cm="1">
        <f t="array" ref="I605">IFERROR(TRIM(_xlfn.TEXTSPLIT(_xlfn.XLOOKUP(H605,techniques!$A$2:$A$608,techniques!$B$2:$B$608),":")),"")</f>
        <v/>
      </c>
      <c r="J605" s="28"/>
      <c r="K605" s="28" t="str">
        <f t="shared" si="9"/>
        <v/>
      </c>
    </row>
    <row r="606" spans="8:11" hidden="1" outlineLevel="1" x14ac:dyDescent="0.45">
      <c r="H606" s="28"/>
      <c r="I606" s="28" t="str" cm="1">
        <f t="array" ref="I606">IFERROR(TRIM(_xlfn.TEXTSPLIT(_xlfn.XLOOKUP(H606,techniques!$A$2:$A$608,techniques!$B$2:$B$608),":")),"")</f>
        <v/>
      </c>
      <c r="J606" s="28"/>
      <c r="K606" s="28" t="str">
        <f t="shared" si="9"/>
        <v/>
      </c>
    </row>
    <row r="607" spans="8:11" hidden="1" outlineLevel="1" x14ac:dyDescent="0.45">
      <c r="H607" s="28"/>
      <c r="I607" s="28" t="str" cm="1">
        <f t="array" ref="I607">IFERROR(TRIM(_xlfn.TEXTSPLIT(_xlfn.XLOOKUP(H607,techniques!$A$2:$A$608,techniques!$B$2:$B$608),":")),"")</f>
        <v/>
      </c>
      <c r="J607" s="28"/>
      <c r="K607" s="28" t="str">
        <f t="shared" si="9"/>
        <v/>
      </c>
    </row>
    <row r="608" spans="8:11" hidden="1" outlineLevel="1" x14ac:dyDescent="0.45">
      <c r="H608" s="28"/>
      <c r="I608" s="28" t="str" cm="1">
        <f t="array" ref="I608">IFERROR(TRIM(_xlfn.TEXTSPLIT(_xlfn.XLOOKUP(H608,techniques!$A$2:$A$608,techniques!$B$2:$B$608),":")),"")</f>
        <v/>
      </c>
      <c r="J608" s="28"/>
      <c r="K608" s="28" t="str">
        <f t="shared" si="9"/>
        <v/>
      </c>
    </row>
    <row r="609" spans="8:11" hidden="1" outlineLevel="1" x14ac:dyDescent="0.45">
      <c r="H609" s="28"/>
      <c r="I609" s="28" t="str" cm="1">
        <f t="array" ref="I609">IFERROR(TRIM(_xlfn.TEXTSPLIT(_xlfn.XLOOKUP(H609,techniques!$A$2:$A$608,techniques!$B$2:$B$608),":")),"")</f>
        <v/>
      </c>
      <c r="J609" s="28"/>
      <c r="K609" s="28" t="str">
        <f t="shared" si="9"/>
        <v/>
      </c>
    </row>
    <row r="610" spans="8:11" hidden="1" outlineLevel="1" x14ac:dyDescent="0.45">
      <c r="H610" s="28"/>
      <c r="I610" s="28" t="str" cm="1">
        <f t="array" ref="I610">IFERROR(TRIM(_xlfn.TEXTSPLIT(_xlfn.XLOOKUP(H610,techniques!$A$2:$A$608,techniques!$B$2:$B$608),":")),"")</f>
        <v/>
      </c>
      <c r="J610" s="28"/>
      <c r="K610" s="28" t="str">
        <f t="shared" si="9"/>
        <v/>
      </c>
    </row>
    <row r="611" spans="8:11" hidden="1" outlineLevel="1" x14ac:dyDescent="0.45">
      <c r="H611" s="28"/>
      <c r="I611" s="28" t="str" cm="1">
        <f t="array" ref="I611">IFERROR(TRIM(_xlfn.TEXTSPLIT(_xlfn.XLOOKUP(H611,techniques!$A$2:$A$608,techniques!$B$2:$B$608),":")),"")</f>
        <v/>
      </c>
      <c r="J611" s="28"/>
      <c r="K611" s="28" t="str">
        <f t="shared" si="9"/>
        <v/>
      </c>
    </row>
    <row r="612" spans="8:11" hidden="1" outlineLevel="1" x14ac:dyDescent="0.45">
      <c r="H612" s="28"/>
      <c r="I612" s="28" t="str" cm="1">
        <f t="array" ref="I612">IFERROR(TRIM(_xlfn.TEXTSPLIT(_xlfn.XLOOKUP(H612,techniques!$A$2:$A$608,techniques!$B$2:$B$608),":")),"")</f>
        <v/>
      </c>
      <c r="J612" s="28"/>
      <c r="K612" s="28" t="str">
        <f t="shared" si="9"/>
        <v/>
      </c>
    </row>
    <row r="613" spans="8:11" hidden="1" outlineLevel="1" x14ac:dyDescent="0.45">
      <c r="H613" s="28"/>
      <c r="I613" s="28" t="str" cm="1">
        <f t="array" ref="I613">IFERROR(TRIM(_xlfn.TEXTSPLIT(_xlfn.XLOOKUP(H613,techniques!$A$2:$A$608,techniques!$B$2:$B$608),":")),"")</f>
        <v/>
      </c>
      <c r="J613" s="28"/>
      <c r="K613" s="28" t="str">
        <f t="shared" si="9"/>
        <v/>
      </c>
    </row>
    <row r="614" spans="8:11" hidden="1" outlineLevel="1" x14ac:dyDescent="0.45">
      <c r="H614" s="28"/>
      <c r="I614" s="28" t="str" cm="1">
        <f t="array" ref="I614">IFERROR(TRIM(_xlfn.TEXTSPLIT(_xlfn.XLOOKUP(H614,techniques!$A$2:$A$608,techniques!$B$2:$B$608),":")),"")</f>
        <v/>
      </c>
      <c r="J614" s="28"/>
      <c r="K614" s="28" t="str">
        <f t="shared" si="9"/>
        <v/>
      </c>
    </row>
    <row r="615" spans="8:11" hidden="1" outlineLevel="1" x14ac:dyDescent="0.45">
      <c r="H615" s="28"/>
      <c r="I615" s="28" t="str" cm="1">
        <f t="array" ref="I615">IFERROR(TRIM(_xlfn.TEXTSPLIT(_xlfn.XLOOKUP(H615,techniques!$A$2:$A$608,techniques!$B$2:$B$608),":")),"")</f>
        <v/>
      </c>
      <c r="J615" s="28"/>
      <c r="K615" s="28" t="str">
        <f t="shared" si="9"/>
        <v/>
      </c>
    </row>
    <row r="616" spans="8:11" hidden="1" outlineLevel="1" x14ac:dyDescent="0.45">
      <c r="H616" s="28"/>
      <c r="I616" s="28" t="str" cm="1">
        <f t="array" ref="I616">IFERROR(TRIM(_xlfn.TEXTSPLIT(_xlfn.XLOOKUP(H616,techniques!$A$2:$A$608,techniques!$B$2:$B$608),":")),"")</f>
        <v/>
      </c>
      <c r="J616" s="28"/>
      <c r="K616" s="28" t="str">
        <f t="shared" si="9"/>
        <v/>
      </c>
    </row>
    <row r="617" spans="8:11" hidden="1" outlineLevel="1" x14ac:dyDescent="0.45">
      <c r="H617" s="28"/>
      <c r="I617" s="28" t="str" cm="1">
        <f t="array" ref="I617">IFERROR(TRIM(_xlfn.TEXTSPLIT(_xlfn.XLOOKUP(H617,techniques!$A$2:$A$608,techniques!$B$2:$B$608),":")),"")</f>
        <v/>
      </c>
      <c r="J617" s="28"/>
      <c r="K617" s="28" t="str">
        <f t="shared" si="9"/>
        <v/>
      </c>
    </row>
    <row r="618" spans="8:11" hidden="1" outlineLevel="1" x14ac:dyDescent="0.45">
      <c r="H618" s="28"/>
      <c r="I618" s="28" t="str" cm="1">
        <f t="array" ref="I618">IFERROR(TRIM(_xlfn.TEXTSPLIT(_xlfn.XLOOKUP(H618,techniques!$A$2:$A$608,techniques!$B$2:$B$608),":")),"")</f>
        <v/>
      </c>
      <c r="J618" s="28"/>
      <c r="K618" s="28" t="str">
        <f t="shared" si="9"/>
        <v/>
      </c>
    </row>
    <row r="619" spans="8:11" hidden="1" outlineLevel="1" x14ac:dyDescent="0.45">
      <c r="H619" s="28"/>
      <c r="I619" s="28" t="str" cm="1">
        <f t="array" ref="I619">IFERROR(TRIM(_xlfn.TEXTSPLIT(_xlfn.XLOOKUP(H619,techniques!$A$2:$A$608,techniques!$B$2:$B$608),":")),"")</f>
        <v/>
      </c>
      <c r="J619" s="28"/>
      <c r="K619" s="28" t="str">
        <f t="shared" si="9"/>
        <v/>
      </c>
    </row>
    <row r="620" spans="8:11" hidden="1" outlineLevel="1" x14ac:dyDescent="0.45">
      <c r="H620" s="28"/>
      <c r="I620" s="28" t="str" cm="1">
        <f t="array" ref="I620">IFERROR(TRIM(_xlfn.TEXTSPLIT(_xlfn.XLOOKUP(H620,techniques!$A$2:$A$608,techniques!$B$2:$B$608),":")),"")</f>
        <v/>
      </c>
      <c r="J620" s="28"/>
      <c r="K620" s="28" t="str">
        <f t="shared" si="9"/>
        <v/>
      </c>
    </row>
    <row r="621" spans="8:11" hidden="1" outlineLevel="1" x14ac:dyDescent="0.45">
      <c r="H621" s="28"/>
      <c r="I621" s="28" t="str" cm="1">
        <f t="array" ref="I621">IFERROR(TRIM(_xlfn.TEXTSPLIT(_xlfn.XLOOKUP(H621,techniques!$A$2:$A$608,techniques!$B$2:$B$608),":")),"")</f>
        <v/>
      </c>
      <c r="J621" s="28"/>
      <c r="K621" s="28" t="str">
        <f t="shared" si="9"/>
        <v/>
      </c>
    </row>
    <row r="622" spans="8:11" hidden="1" outlineLevel="1" x14ac:dyDescent="0.45">
      <c r="H622" s="28"/>
      <c r="I622" s="28" t="str" cm="1">
        <f t="array" ref="I622">IFERROR(TRIM(_xlfn.TEXTSPLIT(_xlfn.XLOOKUP(H622,techniques!$A$2:$A$608,techniques!$B$2:$B$608),":")),"")</f>
        <v/>
      </c>
      <c r="J622" s="28"/>
      <c r="K622" s="28" t="str">
        <f t="shared" si="9"/>
        <v/>
      </c>
    </row>
    <row r="623" spans="8:11" hidden="1" outlineLevel="1" x14ac:dyDescent="0.45">
      <c r="H623" s="28"/>
      <c r="I623" s="28" t="str" cm="1">
        <f t="array" ref="I623">IFERROR(TRIM(_xlfn.TEXTSPLIT(_xlfn.XLOOKUP(H623,techniques!$A$2:$A$608,techniques!$B$2:$B$608),":")),"")</f>
        <v/>
      </c>
      <c r="J623" s="28"/>
      <c r="K623" s="28" t="str">
        <f t="shared" si="9"/>
        <v/>
      </c>
    </row>
    <row r="624" spans="8:11" hidden="1" outlineLevel="1" x14ac:dyDescent="0.45">
      <c r="H624" s="28"/>
      <c r="I624" s="28" t="str" cm="1">
        <f t="array" ref="I624">IFERROR(TRIM(_xlfn.TEXTSPLIT(_xlfn.XLOOKUP(H624,techniques!$A$2:$A$608,techniques!$B$2:$B$608),":")),"")</f>
        <v/>
      </c>
      <c r="J624" s="28"/>
      <c r="K624" s="28" t="str">
        <f t="shared" si="9"/>
        <v/>
      </c>
    </row>
    <row r="625" spans="8:11" hidden="1" outlineLevel="1" x14ac:dyDescent="0.45">
      <c r="H625" s="28"/>
      <c r="I625" s="28" t="str" cm="1">
        <f t="array" ref="I625">IFERROR(TRIM(_xlfn.TEXTSPLIT(_xlfn.XLOOKUP(H625,techniques!$A$2:$A$608,techniques!$B$2:$B$608),":")),"")</f>
        <v/>
      </c>
      <c r="J625" s="28"/>
      <c r="K625" s="28" t="str">
        <f t="shared" si="9"/>
        <v/>
      </c>
    </row>
    <row r="626" spans="8:11" hidden="1" outlineLevel="1" x14ac:dyDescent="0.45">
      <c r="H626" s="28"/>
      <c r="I626" s="28" t="str" cm="1">
        <f t="array" ref="I626">IFERROR(TRIM(_xlfn.TEXTSPLIT(_xlfn.XLOOKUP(H626,techniques!$A$2:$A$608,techniques!$B$2:$B$608),":")),"")</f>
        <v/>
      </c>
      <c r="J626" s="28"/>
      <c r="K626" s="28" t="str">
        <f t="shared" si="9"/>
        <v/>
      </c>
    </row>
    <row r="627" spans="8:11" hidden="1" outlineLevel="1" x14ac:dyDescent="0.45">
      <c r="H627" s="28"/>
      <c r="I627" s="28" t="str" cm="1">
        <f t="array" ref="I627">IFERROR(TRIM(_xlfn.TEXTSPLIT(_xlfn.XLOOKUP(H627,techniques!$A$2:$A$608,techniques!$B$2:$B$608),":")),"")</f>
        <v/>
      </c>
      <c r="J627" s="28"/>
      <c r="K627" s="28" t="str">
        <f t="shared" si="9"/>
        <v/>
      </c>
    </row>
    <row r="628" spans="8:11" hidden="1" outlineLevel="1" x14ac:dyDescent="0.45">
      <c r="H628" s="28"/>
      <c r="I628" s="28" t="str" cm="1">
        <f t="array" ref="I628">IFERROR(TRIM(_xlfn.TEXTSPLIT(_xlfn.XLOOKUP(H628,techniques!$A$2:$A$608,techniques!$B$2:$B$608),":")),"")</f>
        <v/>
      </c>
      <c r="J628" s="28"/>
      <c r="K628" s="28" t="str">
        <f t="shared" si="9"/>
        <v/>
      </c>
    </row>
    <row r="629" spans="8:11" hidden="1" outlineLevel="1" x14ac:dyDescent="0.45">
      <c r="H629" s="28"/>
      <c r="I629" s="28" t="str" cm="1">
        <f t="array" ref="I629">IFERROR(TRIM(_xlfn.TEXTSPLIT(_xlfn.XLOOKUP(H629,techniques!$A$2:$A$608,techniques!$B$2:$B$608),":")),"")</f>
        <v/>
      </c>
      <c r="J629" s="28"/>
      <c r="K629" s="28" t="str">
        <f t="shared" si="9"/>
        <v/>
      </c>
    </row>
    <row r="630" spans="8:11" hidden="1" outlineLevel="1" x14ac:dyDescent="0.45">
      <c r="H630" s="28"/>
      <c r="I630" s="28" t="str" cm="1">
        <f t="array" ref="I630">IFERROR(TRIM(_xlfn.TEXTSPLIT(_xlfn.XLOOKUP(H630,techniques!$A$2:$A$608,techniques!$B$2:$B$608),":")),"")</f>
        <v/>
      </c>
      <c r="J630" s="28"/>
      <c r="K630" s="28" t="str">
        <f t="shared" si="9"/>
        <v/>
      </c>
    </row>
    <row r="631" spans="8:11" hidden="1" outlineLevel="1" x14ac:dyDescent="0.45">
      <c r="H631" s="28"/>
      <c r="I631" s="28" t="str" cm="1">
        <f t="array" ref="I631">IFERROR(TRIM(_xlfn.TEXTSPLIT(_xlfn.XLOOKUP(H631,techniques!$A$2:$A$608,techniques!$B$2:$B$608),":")),"")</f>
        <v/>
      </c>
      <c r="J631" s="28"/>
      <c r="K631" s="28" t="str">
        <f t="shared" si="9"/>
        <v/>
      </c>
    </row>
    <row r="632" spans="8:11" hidden="1" outlineLevel="1" x14ac:dyDescent="0.45">
      <c r="H632" s="28"/>
      <c r="I632" s="28" t="str" cm="1">
        <f t="array" ref="I632">IFERROR(TRIM(_xlfn.TEXTSPLIT(_xlfn.XLOOKUP(H632,techniques!$A$2:$A$608,techniques!$B$2:$B$608),":")),"")</f>
        <v/>
      </c>
      <c r="J632" s="28"/>
      <c r="K632" s="28" t="str">
        <f t="shared" si="9"/>
        <v/>
      </c>
    </row>
    <row r="633" spans="8:11" hidden="1" outlineLevel="1" x14ac:dyDescent="0.45">
      <c r="H633" s="28"/>
      <c r="I633" s="28" t="str" cm="1">
        <f t="array" ref="I633">IFERROR(TRIM(_xlfn.TEXTSPLIT(_xlfn.XLOOKUP(H633,techniques!$A$2:$A$608,techniques!$B$2:$B$608),":")),"")</f>
        <v/>
      </c>
      <c r="J633" s="28"/>
      <c r="K633" s="28" t="str">
        <f t="shared" si="9"/>
        <v/>
      </c>
    </row>
    <row r="634" spans="8:11" hidden="1" outlineLevel="1" x14ac:dyDescent="0.45">
      <c r="H634" s="28"/>
      <c r="I634" s="28" t="str" cm="1">
        <f t="array" ref="I634">IFERROR(TRIM(_xlfn.TEXTSPLIT(_xlfn.XLOOKUP(H634,techniques!$A$2:$A$608,techniques!$B$2:$B$608),":")),"")</f>
        <v/>
      </c>
      <c r="J634" s="28"/>
      <c r="K634" s="28" t="str">
        <f t="shared" si="9"/>
        <v/>
      </c>
    </row>
    <row r="635" spans="8:11" hidden="1" outlineLevel="1" x14ac:dyDescent="0.45">
      <c r="H635" s="28"/>
      <c r="I635" s="28" t="str" cm="1">
        <f t="array" ref="I635">IFERROR(TRIM(_xlfn.TEXTSPLIT(_xlfn.XLOOKUP(H635,techniques!$A$2:$A$608,techniques!$B$2:$B$608),":")),"")</f>
        <v/>
      </c>
      <c r="J635" s="28"/>
      <c r="K635" s="28" t="str">
        <f t="shared" si="9"/>
        <v/>
      </c>
    </row>
    <row r="636" spans="8:11" hidden="1" outlineLevel="1" x14ac:dyDescent="0.45">
      <c r="H636" s="28"/>
      <c r="I636" s="28" t="str" cm="1">
        <f t="array" ref="I636">IFERROR(TRIM(_xlfn.TEXTSPLIT(_xlfn.XLOOKUP(H636,techniques!$A$2:$A$608,techniques!$B$2:$B$608),":")),"")</f>
        <v/>
      </c>
      <c r="J636" s="28"/>
      <c r="K636" s="28" t="str">
        <f t="shared" si="9"/>
        <v/>
      </c>
    </row>
    <row r="637" spans="8:11" hidden="1" outlineLevel="1" x14ac:dyDescent="0.45">
      <c r="H637" s="28"/>
      <c r="I637" s="28" t="str" cm="1">
        <f t="array" ref="I637">IFERROR(TRIM(_xlfn.TEXTSPLIT(_xlfn.XLOOKUP(H637,techniques!$A$2:$A$608,techniques!$B$2:$B$608),":")),"")</f>
        <v/>
      </c>
      <c r="J637" s="28"/>
      <c r="K637" s="28" t="str">
        <f t="shared" si="9"/>
        <v/>
      </c>
    </row>
    <row r="638" spans="8:11" hidden="1" outlineLevel="1" x14ac:dyDescent="0.45">
      <c r="H638" s="28"/>
      <c r="I638" s="28" t="str" cm="1">
        <f t="array" ref="I638">IFERROR(TRIM(_xlfn.TEXTSPLIT(_xlfn.XLOOKUP(H638,techniques!$A$2:$A$608,techniques!$B$2:$B$608),":")),"")</f>
        <v/>
      </c>
      <c r="J638" s="28"/>
      <c r="K638" s="28" t="str">
        <f t="shared" si="9"/>
        <v/>
      </c>
    </row>
    <row r="639" spans="8:11" hidden="1" outlineLevel="1" x14ac:dyDescent="0.45">
      <c r="H639" s="28"/>
      <c r="I639" s="28" t="str" cm="1">
        <f t="array" ref="I639">IFERROR(TRIM(_xlfn.TEXTSPLIT(_xlfn.XLOOKUP(H639,techniques!$A$2:$A$608,techniques!$B$2:$B$608),":")),"")</f>
        <v/>
      </c>
      <c r="J639" s="28"/>
      <c r="K639" s="28" t="str">
        <f t="shared" si="9"/>
        <v/>
      </c>
    </row>
    <row r="640" spans="8:11" hidden="1" outlineLevel="1" x14ac:dyDescent="0.45">
      <c r="H640" s="28"/>
      <c r="I640" s="28" t="str" cm="1">
        <f t="array" ref="I640">IFERROR(TRIM(_xlfn.TEXTSPLIT(_xlfn.XLOOKUP(H640,techniques!$A$2:$A$608,techniques!$B$2:$B$608),":")),"")</f>
        <v/>
      </c>
      <c r="J640" s="28"/>
      <c r="K640" s="28" t="str">
        <f t="shared" si="9"/>
        <v/>
      </c>
    </row>
    <row r="641" spans="8:11" hidden="1" outlineLevel="1" x14ac:dyDescent="0.45">
      <c r="H641" s="28"/>
      <c r="I641" s="28" t="str" cm="1">
        <f t="array" ref="I641">IFERROR(TRIM(_xlfn.TEXTSPLIT(_xlfn.XLOOKUP(H641,techniques!$A$2:$A$608,techniques!$B$2:$B$608),":")),"")</f>
        <v/>
      </c>
      <c r="J641" s="28"/>
      <c r="K641" s="28" t="str">
        <f t="shared" si="9"/>
        <v/>
      </c>
    </row>
    <row r="642" spans="8:11" hidden="1" outlineLevel="1" x14ac:dyDescent="0.45">
      <c r="H642" s="28"/>
      <c r="I642" s="28" t="str" cm="1">
        <f t="array" ref="I642">IFERROR(TRIM(_xlfn.TEXTSPLIT(_xlfn.XLOOKUP(H642,techniques!$A$2:$A$608,techniques!$B$2:$B$608),":")),"")</f>
        <v/>
      </c>
      <c r="J642" s="28"/>
      <c r="K642" s="28" t="str">
        <f t="shared" si="9"/>
        <v/>
      </c>
    </row>
    <row r="643" spans="8:11" hidden="1" outlineLevel="1" x14ac:dyDescent="0.45">
      <c r="H643" s="28"/>
      <c r="I643" s="28" t="str" cm="1">
        <f t="array" ref="I643">IFERROR(TRIM(_xlfn.TEXTSPLIT(_xlfn.XLOOKUP(H643,techniques!$A$2:$A$608,techniques!$B$2:$B$608),":")),"")</f>
        <v/>
      </c>
      <c r="J643" s="28"/>
      <c r="K643" s="28" t="str">
        <f t="shared" si="9"/>
        <v/>
      </c>
    </row>
    <row r="644" spans="8:11" hidden="1" outlineLevel="1" x14ac:dyDescent="0.45">
      <c r="H644" s="28"/>
      <c r="I644" s="28" t="str" cm="1">
        <f t="array" ref="I644">IFERROR(TRIM(_xlfn.TEXTSPLIT(_xlfn.XLOOKUP(H644,techniques!$A$2:$A$608,techniques!$B$2:$B$608),":")),"")</f>
        <v/>
      </c>
      <c r="J644" s="28"/>
      <c r="K644" s="28" t="str">
        <f t="shared" si="9"/>
        <v/>
      </c>
    </row>
    <row r="645" spans="8:11" hidden="1" outlineLevel="1" x14ac:dyDescent="0.45">
      <c r="H645" s="28"/>
      <c r="I645" s="28" t="str" cm="1">
        <f t="array" ref="I645">IFERROR(TRIM(_xlfn.TEXTSPLIT(_xlfn.XLOOKUP(H645,techniques!$A$2:$A$608,techniques!$B$2:$B$608),":")),"")</f>
        <v/>
      </c>
      <c r="J645" s="28"/>
      <c r="K645" s="28" t="str">
        <f t="shared" si="9"/>
        <v/>
      </c>
    </row>
    <row r="646" spans="8:11" hidden="1" outlineLevel="1" x14ac:dyDescent="0.45">
      <c r="H646" s="28"/>
      <c r="I646" s="28" t="str" cm="1">
        <f t="array" ref="I646">IFERROR(TRIM(_xlfn.TEXTSPLIT(_xlfn.XLOOKUP(H646,techniques!$A$2:$A$608,techniques!$B$2:$B$608),":")),"")</f>
        <v/>
      </c>
      <c r="J646" s="28"/>
      <c r="K646" s="28" t="str">
        <f t="shared" si="9"/>
        <v/>
      </c>
    </row>
    <row r="647" spans="8:11" hidden="1" outlineLevel="1" x14ac:dyDescent="0.45">
      <c r="H647" s="28"/>
      <c r="I647" s="28" t="str" cm="1">
        <f t="array" ref="I647">IFERROR(TRIM(_xlfn.TEXTSPLIT(_xlfn.XLOOKUP(H647,techniques!$A$2:$A$608,techniques!$B$2:$B$608),":")),"")</f>
        <v/>
      </c>
      <c r="J647" s="28"/>
      <c r="K647" s="28" t="str">
        <f t="shared" si="9"/>
        <v/>
      </c>
    </row>
    <row r="648" spans="8:11" hidden="1" outlineLevel="1" x14ac:dyDescent="0.45">
      <c r="H648" s="28"/>
      <c r="I648" s="28" t="str" cm="1">
        <f t="array" ref="I648">IFERROR(TRIM(_xlfn.TEXTSPLIT(_xlfn.XLOOKUP(H648,techniques!$A$2:$A$608,techniques!$B$2:$B$608),":")),"")</f>
        <v/>
      </c>
      <c r="J648" s="28"/>
      <c r="K648" s="28" t="str">
        <f t="shared" si="9"/>
        <v/>
      </c>
    </row>
    <row r="649" spans="8:11" hidden="1" outlineLevel="1" x14ac:dyDescent="0.45">
      <c r="H649" s="28"/>
      <c r="I649" s="28" t="str" cm="1">
        <f t="array" ref="I649">IFERROR(TRIM(_xlfn.TEXTSPLIT(_xlfn.XLOOKUP(H649,techniques!$A$2:$A$608,techniques!$B$2:$B$608),":")),"")</f>
        <v/>
      </c>
      <c r="J649" s="28"/>
      <c r="K649" s="28" t="str">
        <f t="shared" si="9"/>
        <v/>
      </c>
    </row>
    <row r="650" spans="8:11" hidden="1" outlineLevel="1" x14ac:dyDescent="0.45">
      <c r="H650" s="28"/>
      <c r="I650" s="28" t="str" cm="1">
        <f t="array" ref="I650">IFERROR(TRIM(_xlfn.TEXTSPLIT(_xlfn.XLOOKUP(H650,techniques!$A$2:$A$608,techniques!$B$2:$B$608),":")),"")</f>
        <v/>
      </c>
      <c r="J650" s="28"/>
      <c r="K650" s="28" t="str">
        <f t="shared" si="9"/>
        <v/>
      </c>
    </row>
    <row r="651" spans="8:11" hidden="1" outlineLevel="1" x14ac:dyDescent="0.45">
      <c r="H651" s="28"/>
      <c r="I651" s="28" t="str" cm="1">
        <f t="array" ref="I651">IFERROR(TRIM(_xlfn.TEXTSPLIT(_xlfn.XLOOKUP(H651,techniques!$A$2:$A$608,techniques!$B$2:$B$608),":")),"")</f>
        <v/>
      </c>
      <c r="J651" s="28"/>
      <c r="K651" s="28" t="str">
        <f t="shared" si="9"/>
        <v/>
      </c>
    </row>
    <row r="652" spans="8:11" hidden="1" outlineLevel="1" x14ac:dyDescent="0.45">
      <c r="H652" s="28"/>
      <c r="I652" s="28" t="str" cm="1">
        <f t="array" ref="I652">IFERROR(TRIM(_xlfn.TEXTSPLIT(_xlfn.XLOOKUP(H652,techniques!$A$2:$A$608,techniques!$B$2:$B$608),":")),"")</f>
        <v/>
      </c>
      <c r="J652" s="28"/>
      <c r="K652" s="28" t="str">
        <f t="shared" si="9"/>
        <v/>
      </c>
    </row>
    <row r="653" spans="8:11" hidden="1" outlineLevel="1" x14ac:dyDescent="0.45">
      <c r="H653" s="28"/>
      <c r="I653" s="28" t="str" cm="1">
        <f t="array" ref="I653">IFERROR(TRIM(_xlfn.TEXTSPLIT(_xlfn.XLOOKUP(H653,techniques!$A$2:$A$608,techniques!$B$2:$B$608),":")),"")</f>
        <v/>
      </c>
      <c r="J653" s="28"/>
      <c r="K653" s="28" t="str">
        <f t="shared" si="9"/>
        <v/>
      </c>
    </row>
    <row r="654" spans="8:11" hidden="1" outlineLevel="1" x14ac:dyDescent="0.45">
      <c r="H654" s="28"/>
      <c r="I654" s="28" t="str" cm="1">
        <f t="array" ref="I654">IFERROR(TRIM(_xlfn.TEXTSPLIT(_xlfn.XLOOKUP(H654,techniques!$A$2:$A$608,techniques!$B$2:$B$608),":")),"")</f>
        <v/>
      </c>
      <c r="J654" s="28"/>
      <c r="K654" s="28" t="str">
        <f t="shared" si="9"/>
        <v/>
      </c>
    </row>
    <row r="655" spans="8:11" hidden="1" outlineLevel="1" x14ac:dyDescent="0.45">
      <c r="H655" s="28"/>
      <c r="I655" s="28" t="str" cm="1">
        <f t="array" ref="I655">IFERROR(TRIM(_xlfn.TEXTSPLIT(_xlfn.XLOOKUP(H655,techniques!$A$2:$A$608,techniques!$B$2:$B$608),":")),"")</f>
        <v/>
      </c>
      <c r="J655" s="28"/>
      <c r="K655" s="28" t="str">
        <f t="shared" si="9"/>
        <v/>
      </c>
    </row>
    <row r="656" spans="8:11" hidden="1" outlineLevel="1" x14ac:dyDescent="0.45">
      <c r="H656" s="28"/>
      <c r="I656" s="28" t="str" cm="1">
        <f t="array" ref="I656">IFERROR(TRIM(_xlfn.TEXTSPLIT(_xlfn.XLOOKUP(H656,techniques!$A$2:$A$608,techniques!$B$2:$B$608),":")),"")</f>
        <v/>
      </c>
      <c r="J656" s="28"/>
      <c r="K656" s="28" t="str">
        <f t="shared" si="9"/>
        <v/>
      </c>
    </row>
    <row r="657" spans="8:11" hidden="1" outlineLevel="1" x14ac:dyDescent="0.45">
      <c r="H657" s="28"/>
      <c r="I657" s="28" t="str" cm="1">
        <f t="array" ref="I657">IFERROR(TRIM(_xlfn.TEXTSPLIT(_xlfn.XLOOKUP(H657,techniques!$A$2:$A$608,techniques!$B$2:$B$608),":")),"")</f>
        <v/>
      </c>
      <c r="J657" s="28"/>
      <c r="K657" s="28" t="str">
        <f t="shared" ref="K657:K720" si="10">IF(J657="",_xlfn.TEXTJOIN(": ",TRUE,H657,I657),_xlfn.TEXTJOIN(": ",TRUE,H657,J657))</f>
        <v/>
      </c>
    </row>
    <row r="658" spans="8:11" hidden="1" outlineLevel="1" x14ac:dyDescent="0.45">
      <c r="H658" s="28"/>
      <c r="I658" s="28" t="str" cm="1">
        <f t="array" ref="I658">IFERROR(TRIM(_xlfn.TEXTSPLIT(_xlfn.XLOOKUP(H658,techniques!$A$2:$A$608,techniques!$B$2:$B$608),":")),"")</f>
        <v/>
      </c>
      <c r="J658" s="28"/>
      <c r="K658" s="28" t="str">
        <f t="shared" si="10"/>
        <v/>
      </c>
    </row>
    <row r="659" spans="8:11" hidden="1" outlineLevel="1" x14ac:dyDescent="0.45">
      <c r="H659" s="28"/>
      <c r="I659" s="28" t="str" cm="1">
        <f t="array" ref="I659">IFERROR(TRIM(_xlfn.TEXTSPLIT(_xlfn.XLOOKUP(H659,techniques!$A$2:$A$608,techniques!$B$2:$B$608),":")),"")</f>
        <v/>
      </c>
      <c r="J659" s="28"/>
      <c r="K659" s="28" t="str">
        <f t="shared" si="10"/>
        <v/>
      </c>
    </row>
    <row r="660" spans="8:11" hidden="1" outlineLevel="1" x14ac:dyDescent="0.45">
      <c r="H660" s="28"/>
      <c r="I660" s="28" t="str" cm="1">
        <f t="array" ref="I660">IFERROR(TRIM(_xlfn.TEXTSPLIT(_xlfn.XLOOKUP(H660,techniques!$A$2:$A$608,techniques!$B$2:$B$608),":")),"")</f>
        <v/>
      </c>
      <c r="J660" s="28"/>
      <c r="K660" s="28" t="str">
        <f t="shared" si="10"/>
        <v/>
      </c>
    </row>
    <row r="661" spans="8:11" hidden="1" outlineLevel="1" x14ac:dyDescent="0.45">
      <c r="H661" s="28"/>
      <c r="I661" s="28" t="str" cm="1">
        <f t="array" ref="I661">IFERROR(TRIM(_xlfn.TEXTSPLIT(_xlfn.XLOOKUP(H661,techniques!$A$2:$A$608,techniques!$B$2:$B$608),":")),"")</f>
        <v/>
      </c>
      <c r="J661" s="28"/>
      <c r="K661" s="28" t="str">
        <f t="shared" si="10"/>
        <v/>
      </c>
    </row>
    <row r="662" spans="8:11" hidden="1" outlineLevel="1" x14ac:dyDescent="0.45">
      <c r="H662" s="28"/>
      <c r="I662" s="28" t="str" cm="1">
        <f t="array" ref="I662">IFERROR(TRIM(_xlfn.TEXTSPLIT(_xlfn.XLOOKUP(H662,techniques!$A$2:$A$608,techniques!$B$2:$B$608),":")),"")</f>
        <v/>
      </c>
      <c r="J662" s="28"/>
      <c r="K662" s="28" t="str">
        <f t="shared" si="10"/>
        <v/>
      </c>
    </row>
    <row r="663" spans="8:11" hidden="1" outlineLevel="1" x14ac:dyDescent="0.45">
      <c r="H663" s="28"/>
      <c r="I663" s="28" t="str" cm="1">
        <f t="array" ref="I663">IFERROR(TRIM(_xlfn.TEXTSPLIT(_xlfn.XLOOKUP(H663,techniques!$A$2:$A$608,techniques!$B$2:$B$608),":")),"")</f>
        <v/>
      </c>
      <c r="J663" s="28"/>
      <c r="K663" s="28" t="str">
        <f t="shared" si="10"/>
        <v/>
      </c>
    </row>
    <row r="664" spans="8:11" hidden="1" outlineLevel="1" x14ac:dyDescent="0.45">
      <c r="H664" s="28"/>
      <c r="I664" s="28" t="str" cm="1">
        <f t="array" ref="I664">IFERROR(TRIM(_xlfn.TEXTSPLIT(_xlfn.XLOOKUP(H664,techniques!$A$2:$A$608,techniques!$B$2:$B$608),":")),"")</f>
        <v/>
      </c>
      <c r="J664" s="28"/>
      <c r="K664" s="28" t="str">
        <f t="shared" si="10"/>
        <v/>
      </c>
    </row>
    <row r="665" spans="8:11" hidden="1" outlineLevel="1" x14ac:dyDescent="0.45">
      <c r="H665" s="28"/>
      <c r="I665" s="28" t="str" cm="1">
        <f t="array" ref="I665">IFERROR(TRIM(_xlfn.TEXTSPLIT(_xlfn.XLOOKUP(H665,techniques!$A$2:$A$608,techniques!$B$2:$B$608),":")),"")</f>
        <v/>
      </c>
      <c r="J665" s="28"/>
      <c r="K665" s="28" t="str">
        <f t="shared" si="10"/>
        <v/>
      </c>
    </row>
    <row r="666" spans="8:11" hidden="1" outlineLevel="1" x14ac:dyDescent="0.45">
      <c r="H666" s="28"/>
      <c r="I666" s="28" t="str" cm="1">
        <f t="array" ref="I666">IFERROR(TRIM(_xlfn.TEXTSPLIT(_xlfn.XLOOKUP(H666,techniques!$A$2:$A$608,techniques!$B$2:$B$608),":")),"")</f>
        <v/>
      </c>
      <c r="J666" s="28"/>
      <c r="K666" s="28" t="str">
        <f t="shared" si="10"/>
        <v/>
      </c>
    </row>
    <row r="667" spans="8:11" hidden="1" outlineLevel="1" x14ac:dyDescent="0.45">
      <c r="H667" s="28"/>
      <c r="I667" s="28" t="str" cm="1">
        <f t="array" ref="I667">IFERROR(TRIM(_xlfn.TEXTSPLIT(_xlfn.XLOOKUP(H667,techniques!$A$2:$A$608,techniques!$B$2:$B$608),":")),"")</f>
        <v/>
      </c>
      <c r="J667" s="28"/>
      <c r="K667" s="28" t="str">
        <f t="shared" si="10"/>
        <v/>
      </c>
    </row>
    <row r="668" spans="8:11" hidden="1" outlineLevel="1" x14ac:dyDescent="0.45">
      <c r="H668" s="28"/>
      <c r="I668" s="28" t="str" cm="1">
        <f t="array" ref="I668">IFERROR(TRIM(_xlfn.TEXTSPLIT(_xlfn.XLOOKUP(H668,techniques!$A$2:$A$608,techniques!$B$2:$B$608),":")),"")</f>
        <v/>
      </c>
      <c r="J668" s="28"/>
      <c r="K668" s="28" t="str">
        <f t="shared" si="10"/>
        <v/>
      </c>
    </row>
    <row r="669" spans="8:11" hidden="1" outlineLevel="1" x14ac:dyDescent="0.45">
      <c r="H669" s="28"/>
      <c r="I669" s="28" t="str" cm="1">
        <f t="array" ref="I669">IFERROR(TRIM(_xlfn.TEXTSPLIT(_xlfn.XLOOKUP(H669,techniques!$A$2:$A$608,techniques!$B$2:$B$608),":")),"")</f>
        <v/>
      </c>
      <c r="J669" s="28"/>
      <c r="K669" s="28" t="str">
        <f t="shared" si="10"/>
        <v/>
      </c>
    </row>
    <row r="670" spans="8:11" hidden="1" outlineLevel="1" x14ac:dyDescent="0.45">
      <c r="H670" s="28"/>
      <c r="I670" s="28" t="str" cm="1">
        <f t="array" ref="I670">IFERROR(TRIM(_xlfn.TEXTSPLIT(_xlfn.XLOOKUP(H670,techniques!$A$2:$A$608,techniques!$B$2:$B$608),":")),"")</f>
        <v/>
      </c>
      <c r="J670" s="28"/>
      <c r="K670" s="28" t="str">
        <f t="shared" si="10"/>
        <v/>
      </c>
    </row>
    <row r="671" spans="8:11" hidden="1" outlineLevel="1" x14ac:dyDescent="0.45">
      <c r="H671" s="28"/>
      <c r="I671" s="28" t="str" cm="1">
        <f t="array" ref="I671">IFERROR(TRIM(_xlfn.TEXTSPLIT(_xlfn.XLOOKUP(H671,techniques!$A$2:$A$608,techniques!$B$2:$B$608),":")),"")</f>
        <v/>
      </c>
      <c r="J671" s="28"/>
      <c r="K671" s="28" t="str">
        <f t="shared" si="10"/>
        <v/>
      </c>
    </row>
    <row r="672" spans="8:11" hidden="1" outlineLevel="1" x14ac:dyDescent="0.45">
      <c r="H672" s="28"/>
      <c r="I672" s="28" t="str" cm="1">
        <f t="array" ref="I672">IFERROR(TRIM(_xlfn.TEXTSPLIT(_xlfn.XLOOKUP(H672,techniques!$A$2:$A$608,techniques!$B$2:$B$608),":")),"")</f>
        <v/>
      </c>
      <c r="J672" s="28"/>
      <c r="K672" s="28" t="str">
        <f t="shared" si="10"/>
        <v/>
      </c>
    </row>
    <row r="673" spans="8:11" hidden="1" outlineLevel="1" x14ac:dyDescent="0.45">
      <c r="H673" s="28"/>
      <c r="I673" s="28" t="str" cm="1">
        <f t="array" ref="I673">IFERROR(TRIM(_xlfn.TEXTSPLIT(_xlfn.XLOOKUP(H673,techniques!$A$2:$A$608,techniques!$B$2:$B$608),":")),"")</f>
        <v/>
      </c>
      <c r="J673" s="28"/>
      <c r="K673" s="28" t="str">
        <f t="shared" si="10"/>
        <v/>
      </c>
    </row>
    <row r="674" spans="8:11" hidden="1" outlineLevel="1" x14ac:dyDescent="0.45">
      <c r="H674" s="28"/>
      <c r="I674" s="28" t="str" cm="1">
        <f t="array" ref="I674">IFERROR(TRIM(_xlfn.TEXTSPLIT(_xlfn.XLOOKUP(H674,techniques!$A$2:$A$608,techniques!$B$2:$B$608),":")),"")</f>
        <v/>
      </c>
      <c r="J674" s="28"/>
      <c r="K674" s="28" t="str">
        <f t="shared" si="10"/>
        <v/>
      </c>
    </row>
    <row r="675" spans="8:11" hidden="1" outlineLevel="1" x14ac:dyDescent="0.45">
      <c r="H675" s="28"/>
      <c r="I675" s="28" t="str" cm="1">
        <f t="array" ref="I675">IFERROR(TRIM(_xlfn.TEXTSPLIT(_xlfn.XLOOKUP(H675,techniques!$A$2:$A$608,techniques!$B$2:$B$608),":")),"")</f>
        <v/>
      </c>
      <c r="J675" s="28"/>
      <c r="K675" s="28" t="str">
        <f t="shared" si="10"/>
        <v/>
      </c>
    </row>
    <row r="676" spans="8:11" hidden="1" outlineLevel="1" x14ac:dyDescent="0.45">
      <c r="H676" s="28"/>
      <c r="I676" s="28" t="str" cm="1">
        <f t="array" ref="I676">IFERROR(TRIM(_xlfn.TEXTSPLIT(_xlfn.XLOOKUP(H676,techniques!$A$2:$A$608,techniques!$B$2:$B$608),":")),"")</f>
        <v/>
      </c>
      <c r="J676" s="28"/>
      <c r="K676" s="28" t="str">
        <f t="shared" si="10"/>
        <v/>
      </c>
    </row>
    <row r="677" spans="8:11" hidden="1" outlineLevel="1" x14ac:dyDescent="0.45">
      <c r="H677" s="28"/>
      <c r="I677" s="28" t="str" cm="1">
        <f t="array" ref="I677">IFERROR(TRIM(_xlfn.TEXTSPLIT(_xlfn.XLOOKUP(H677,techniques!$A$2:$A$608,techniques!$B$2:$B$608),":")),"")</f>
        <v/>
      </c>
      <c r="J677" s="28"/>
      <c r="K677" s="28" t="str">
        <f t="shared" si="10"/>
        <v/>
      </c>
    </row>
    <row r="678" spans="8:11" hidden="1" outlineLevel="1" x14ac:dyDescent="0.45">
      <c r="H678" s="28"/>
      <c r="I678" s="28" t="str" cm="1">
        <f t="array" ref="I678">IFERROR(TRIM(_xlfn.TEXTSPLIT(_xlfn.XLOOKUP(H678,techniques!$A$2:$A$608,techniques!$B$2:$B$608),":")),"")</f>
        <v/>
      </c>
      <c r="J678" s="28"/>
      <c r="K678" s="28" t="str">
        <f t="shared" si="10"/>
        <v/>
      </c>
    </row>
    <row r="679" spans="8:11" hidden="1" outlineLevel="1" x14ac:dyDescent="0.45">
      <c r="H679" s="28"/>
      <c r="I679" s="28" t="str" cm="1">
        <f t="array" ref="I679">IFERROR(TRIM(_xlfn.TEXTSPLIT(_xlfn.XLOOKUP(H679,techniques!$A$2:$A$608,techniques!$B$2:$B$608),":")),"")</f>
        <v/>
      </c>
      <c r="J679" s="28"/>
      <c r="K679" s="28" t="str">
        <f t="shared" si="10"/>
        <v/>
      </c>
    </row>
    <row r="680" spans="8:11" hidden="1" outlineLevel="1" x14ac:dyDescent="0.45">
      <c r="H680" s="28"/>
      <c r="I680" s="28" t="str" cm="1">
        <f t="array" ref="I680">IFERROR(TRIM(_xlfn.TEXTSPLIT(_xlfn.XLOOKUP(H680,techniques!$A$2:$A$608,techniques!$B$2:$B$608),":")),"")</f>
        <v/>
      </c>
      <c r="J680" s="28"/>
      <c r="K680" s="28" t="str">
        <f t="shared" si="10"/>
        <v/>
      </c>
    </row>
    <row r="681" spans="8:11" hidden="1" outlineLevel="1" x14ac:dyDescent="0.45">
      <c r="H681" s="28"/>
      <c r="I681" s="28" t="str" cm="1">
        <f t="array" ref="I681">IFERROR(TRIM(_xlfn.TEXTSPLIT(_xlfn.XLOOKUP(H681,techniques!$A$2:$A$608,techniques!$B$2:$B$608),":")),"")</f>
        <v/>
      </c>
      <c r="J681" s="28"/>
      <c r="K681" s="28" t="str">
        <f t="shared" si="10"/>
        <v/>
      </c>
    </row>
    <row r="682" spans="8:11" hidden="1" outlineLevel="1" x14ac:dyDescent="0.45">
      <c r="H682" s="28"/>
      <c r="I682" s="28" t="str" cm="1">
        <f t="array" ref="I682">IFERROR(TRIM(_xlfn.TEXTSPLIT(_xlfn.XLOOKUP(H682,techniques!$A$2:$A$608,techniques!$B$2:$B$608),":")),"")</f>
        <v/>
      </c>
      <c r="J682" s="28"/>
      <c r="K682" s="28" t="str">
        <f t="shared" si="10"/>
        <v/>
      </c>
    </row>
    <row r="683" spans="8:11" hidden="1" outlineLevel="1" x14ac:dyDescent="0.45">
      <c r="H683" s="28"/>
      <c r="I683" s="28" t="str" cm="1">
        <f t="array" ref="I683">IFERROR(TRIM(_xlfn.TEXTSPLIT(_xlfn.XLOOKUP(H683,techniques!$A$2:$A$608,techniques!$B$2:$B$608),":")),"")</f>
        <v/>
      </c>
      <c r="J683" s="28"/>
      <c r="K683" s="28" t="str">
        <f t="shared" si="10"/>
        <v/>
      </c>
    </row>
    <row r="684" spans="8:11" hidden="1" outlineLevel="1" x14ac:dyDescent="0.45">
      <c r="H684" s="28"/>
      <c r="I684" s="28" t="str" cm="1">
        <f t="array" ref="I684">IFERROR(TRIM(_xlfn.TEXTSPLIT(_xlfn.XLOOKUP(H684,techniques!$A$2:$A$608,techniques!$B$2:$B$608),":")),"")</f>
        <v/>
      </c>
      <c r="J684" s="28"/>
      <c r="K684" s="28" t="str">
        <f t="shared" si="10"/>
        <v/>
      </c>
    </row>
    <row r="685" spans="8:11" hidden="1" outlineLevel="1" x14ac:dyDescent="0.45">
      <c r="H685" s="28"/>
      <c r="I685" s="28" t="str" cm="1">
        <f t="array" ref="I685">IFERROR(TRIM(_xlfn.TEXTSPLIT(_xlfn.XLOOKUP(H685,techniques!$A$2:$A$608,techniques!$B$2:$B$608),":")),"")</f>
        <v/>
      </c>
      <c r="J685" s="28"/>
      <c r="K685" s="28" t="str">
        <f t="shared" si="10"/>
        <v/>
      </c>
    </row>
    <row r="686" spans="8:11" hidden="1" outlineLevel="1" x14ac:dyDescent="0.45">
      <c r="H686" s="28"/>
      <c r="I686" s="28" t="str" cm="1">
        <f t="array" ref="I686">IFERROR(TRIM(_xlfn.TEXTSPLIT(_xlfn.XLOOKUP(H686,techniques!$A$2:$A$608,techniques!$B$2:$B$608),":")),"")</f>
        <v/>
      </c>
      <c r="J686" s="28"/>
      <c r="K686" s="28" t="str">
        <f t="shared" si="10"/>
        <v/>
      </c>
    </row>
    <row r="687" spans="8:11" hidden="1" outlineLevel="1" x14ac:dyDescent="0.45">
      <c r="H687" s="28"/>
      <c r="I687" s="28" t="str" cm="1">
        <f t="array" ref="I687">IFERROR(TRIM(_xlfn.TEXTSPLIT(_xlfn.XLOOKUP(H687,techniques!$A$2:$A$608,techniques!$B$2:$B$608),":")),"")</f>
        <v/>
      </c>
      <c r="J687" s="28"/>
      <c r="K687" s="28" t="str">
        <f t="shared" si="10"/>
        <v/>
      </c>
    </row>
    <row r="688" spans="8:11" hidden="1" outlineLevel="1" x14ac:dyDescent="0.45">
      <c r="H688" s="28"/>
      <c r="I688" s="28" t="str" cm="1">
        <f t="array" ref="I688">IFERROR(TRIM(_xlfn.TEXTSPLIT(_xlfn.XLOOKUP(H688,techniques!$A$2:$A$608,techniques!$B$2:$B$608),":")),"")</f>
        <v/>
      </c>
      <c r="J688" s="28"/>
      <c r="K688" s="28" t="str">
        <f t="shared" si="10"/>
        <v/>
      </c>
    </row>
    <row r="689" spans="8:11" hidden="1" outlineLevel="1" x14ac:dyDescent="0.45">
      <c r="H689" s="28"/>
      <c r="I689" s="28" t="str" cm="1">
        <f t="array" ref="I689">IFERROR(TRIM(_xlfn.TEXTSPLIT(_xlfn.XLOOKUP(H689,techniques!$A$2:$A$608,techniques!$B$2:$B$608),":")),"")</f>
        <v/>
      </c>
      <c r="J689" s="28"/>
      <c r="K689" s="28" t="str">
        <f t="shared" si="10"/>
        <v/>
      </c>
    </row>
    <row r="690" spans="8:11" hidden="1" outlineLevel="1" x14ac:dyDescent="0.45">
      <c r="H690" s="28"/>
      <c r="I690" s="28" t="str" cm="1">
        <f t="array" ref="I690">IFERROR(TRIM(_xlfn.TEXTSPLIT(_xlfn.XLOOKUP(H690,techniques!$A$2:$A$608,techniques!$B$2:$B$608),":")),"")</f>
        <v/>
      </c>
      <c r="J690" s="28"/>
      <c r="K690" s="28" t="str">
        <f t="shared" si="10"/>
        <v/>
      </c>
    </row>
    <row r="691" spans="8:11" hidden="1" outlineLevel="1" x14ac:dyDescent="0.45">
      <c r="H691" s="28"/>
      <c r="I691" s="28" t="str" cm="1">
        <f t="array" ref="I691">IFERROR(TRIM(_xlfn.TEXTSPLIT(_xlfn.XLOOKUP(H691,techniques!$A$2:$A$608,techniques!$B$2:$B$608),":")),"")</f>
        <v/>
      </c>
      <c r="J691" s="28"/>
      <c r="K691" s="28" t="str">
        <f t="shared" si="10"/>
        <v/>
      </c>
    </row>
    <row r="692" spans="8:11" hidden="1" outlineLevel="1" x14ac:dyDescent="0.45">
      <c r="H692" s="28"/>
      <c r="I692" s="28" t="str" cm="1">
        <f t="array" ref="I692">IFERROR(TRIM(_xlfn.TEXTSPLIT(_xlfn.XLOOKUP(H692,techniques!$A$2:$A$608,techniques!$B$2:$B$608),":")),"")</f>
        <v/>
      </c>
      <c r="J692" s="28"/>
      <c r="K692" s="28" t="str">
        <f t="shared" si="10"/>
        <v/>
      </c>
    </row>
    <row r="693" spans="8:11" hidden="1" outlineLevel="1" x14ac:dyDescent="0.45">
      <c r="H693" s="28"/>
      <c r="I693" s="28" t="str" cm="1">
        <f t="array" ref="I693">IFERROR(TRIM(_xlfn.TEXTSPLIT(_xlfn.XLOOKUP(H693,techniques!$A$2:$A$608,techniques!$B$2:$B$608),":")),"")</f>
        <v/>
      </c>
      <c r="J693" s="28"/>
      <c r="K693" s="28" t="str">
        <f t="shared" si="10"/>
        <v/>
      </c>
    </row>
    <row r="694" spans="8:11" hidden="1" outlineLevel="1" x14ac:dyDescent="0.45">
      <c r="H694" s="28"/>
      <c r="I694" s="28" t="str" cm="1">
        <f t="array" ref="I694">IFERROR(TRIM(_xlfn.TEXTSPLIT(_xlfn.XLOOKUP(H694,techniques!$A$2:$A$608,techniques!$B$2:$B$608),":")),"")</f>
        <v/>
      </c>
      <c r="J694" s="28"/>
      <c r="K694" s="28" t="str">
        <f t="shared" si="10"/>
        <v/>
      </c>
    </row>
    <row r="695" spans="8:11" hidden="1" outlineLevel="1" x14ac:dyDescent="0.45">
      <c r="H695" s="28"/>
      <c r="I695" s="28" t="str" cm="1">
        <f t="array" ref="I695">IFERROR(TRIM(_xlfn.TEXTSPLIT(_xlfn.XLOOKUP(H695,techniques!$A$2:$A$608,techniques!$B$2:$B$608),":")),"")</f>
        <v/>
      </c>
      <c r="J695" s="28"/>
      <c r="K695" s="28" t="str">
        <f t="shared" si="10"/>
        <v/>
      </c>
    </row>
    <row r="696" spans="8:11" hidden="1" outlineLevel="1" x14ac:dyDescent="0.45">
      <c r="H696" s="28"/>
      <c r="I696" s="28" t="str" cm="1">
        <f t="array" ref="I696">IFERROR(TRIM(_xlfn.TEXTSPLIT(_xlfn.XLOOKUP(H696,techniques!$A$2:$A$608,techniques!$B$2:$B$608),":")),"")</f>
        <v/>
      </c>
      <c r="J696" s="28"/>
      <c r="K696" s="28" t="str">
        <f t="shared" si="10"/>
        <v/>
      </c>
    </row>
    <row r="697" spans="8:11" hidden="1" outlineLevel="1" x14ac:dyDescent="0.45">
      <c r="H697" s="28"/>
      <c r="I697" s="28" t="str" cm="1">
        <f t="array" ref="I697">IFERROR(TRIM(_xlfn.TEXTSPLIT(_xlfn.XLOOKUP(H697,techniques!$A$2:$A$608,techniques!$B$2:$B$608),":")),"")</f>
        <v/>
      </c>
      <c r="J697" s="28"/>
      <c r="K697" s="28" t="str">
        <f t="shared" si="10"/>
        <v/>
      </c>
    </row>
    <row r="698" spans="8:11" hidden="1" outlineLevel="1" x14ac:dyDescent="0.45">
      <c r="H698" s="28"/>
      <c r="I698" s="28" t="str" cm="1">
        <f t="array" ref="I698">IFERROR(TRIM(_xlfn.TEXTSPLIT(_xlfn.XLOOKUP(H698,techniques!$A$2:$A$608,techniques!$B$2:$B$608),":")),"")</f>
        <v/>
      </c>
      <c r="J698" s="28"/>
      <c r="K698" s="28" t="str">
        <f t="shared" si="10"/>
        <v/>
      </c>
    </row>
    <row r="699" spans="8:11" hidden="1" outlineLevel="1" x14ac:dyDescent="0.45">
      <c r="H699" s="28"/>
      <c r="I699" s="28" t="str" cm="1">
        <f t="array" ref="I699">IFERROR(TRIM(_xlfn.TEXTSPLIT(_xlfn.XLOOKUP(H699,techniques!$A$2:$A$608,techniques!$B$2:$B$608),":")),"")</f>
        <v/>
      </c>
      <c r="J699" s="28"/>
      <c r="K699" s="28" t="str">
        <f t="shared" si="10"/>
        <v/>
      </c>
    </row>
    <row r="700" spans="8:11" hidden="1" outlineLevel="1" x14ac:dyDescent="0.45">
      <c r="H700" s="28"/>
      <c r="I700" s="28" t="str" cm="1">
        <f t="array" ref="I700">IFERROR(TRIM(_xlfn.TEXTSPLIT(_xlfn.XLOOKUP(H700,techniques!$A$2:$A$608,techniques!$B$2:$B$608),":")),"")</f>
        <v/>
      </c>
      <c r="J700" s="28"/>
      <c r="K700" s="28" t="str">
        <f t="shared" si="10"/>
        <v/>
      </c>
    </row>
    <row r="701" spans="8:11" hidden="1" outlineLevel="1" x14ac:dyDescent="0.45">
      <c r="H701" s="28"/>
      <c r="I701" s="28" t="str" cm="1">
        <f t="array" ref="I701">IFERROR(TRIM(_xlfn.TEXTSPLIT(_xlfn.XLOOKUP(H701,techniques!$A$2:$A$608,techniques!$B$2:$B$608),":")),"")</f>
        <v/>
      </c>
      <c r="J701" s="28"/>
      <c r="K701" s="28" t="str">
        <f t="shared" si="10"/>
        <v/>
      </c>
    </row>
    <row r="702" spans="8:11" hidden="1" outlineLevel="1" x14ac:dyDescent="0.45">
      <c r="H702" s="28"/>
      <c r="I702" s="28" t="str" cm="1">
        <f t="array" ref="I702">IFERROR(TRIM(_xlfn.TEXTSPLIT(_xlfn.XLOOKUP(H702,techniques!$A$2:$A$608,techniques!$B$2:$B$608),":")),"")</f>
        <v/>
      </c>
      <c r="J702" s="28"/>
      <c r="K702" s="28" t="str">
        <f t="shared" si="10"/>
        <v/>
      </c>
    </row>
    <row r="703" spans="8:11" hidden="1" outlineLevel="1" x14ac:dyDescent="0.45">
      <c r="H703" s="28"/>
      <c r="I703" s="28" t="str" cm="1">
        <f t="array" ref="I703">IFERROR(TRIM(_xlfn.TEXTSPLIT(_xlfn.XLOOKUP(H703,techniques!$A$2:$A$608,techniques!$B$2:$B$608),":")),"")</f>
        <v/>
      </c>
      <c r="J703" s="28"/>
      <c r="K703" s="28" t="str">
        <f t="shared" si="10"/>
        <v/>
      </c>
    </row>
    <row r="704" spans="8:11" hidden="1" outlineLevel="1" x14ac:dyDescent="0.45">
      <c r="H704" s="28"/>
      <c r="I704" s="28" t="str" cm="1">
        <f t="array" ref="I704">IFERROR(TRIM(_xlfn.TEXTSPLIT(_xlfn.XLOOKUP(H704,techniques!$A$2:$A$608,techniques!$B$2:$B$608),":")),"")</f>
        <v/>
      </c>
      <c r="J704" s="28"/>
      <c r="K704" s="28" t="str">
        <f t="shared" si="10"/>
        <v/>
      </c>
    </row>
    <row r="705" spans="8:11" hidden="1" outlineLevel="1" x14ac:dyDescent="0.45">
      <c r="H705" s="28"/>
      <c r="I705" s="28" t="str" cm="1">
        <f t="array" ref="I705">IFERROR(TRIM(_xlfn.TEXTSPLIT(_xlfn.XLOOKUP(H705,techniques!$A$2:$A$608,techniques!$B$2:$B$608),":")),"")</f>
        <v/>
      </c>
      <c r="J705" s="28"/>
      <c r="K705" s="28" t="str">
        <f t="shared" si="10"/>
        <v/>
      </c>
    </row>
    <row r="706" spans="8:11" hidden="1" outlineLevel="1" x14ac:dyDescent="0.45">
      <c r="H706" s="28"/>
      <c r="I706" s="28" t="str" cm="1">
        <f t="array" ref="I706">IFERROR(TRIM(_xlfn.TEXTSPLIT(_xlfn.XLOOKUP(H706,techniques!$A$2:$A$608,techniques!$B$2:$B$608),":")),"")</f>
        <v/>
      </c>
      <c r="J706" s="28"/>
      <c r="K706" s="28" t="str">
        <f t="shared" si="10"/>
        <v/>
      </c>
    </row>
    <row r="707" spans="8:11" hidden="1" outlineLevel="1" x14ac:dyDescent="0.45">
      <c r="H707" s="28"/>
      <c r="I707" s="28" t="str" cm="1">
        <f t="array" ref="I707">IFERROR(TRIM(_xlfn.TEXTSPLIT(_xlfn.XLOOKUP(H707,techniques!$A$2:$A$608,techniques!$B$2:$B$608),":")),"")</f>
        <v/>
      </c>
      <c r="J707" s="28"/>
      <c r="K707" s="28" t="str">
        <f t="shared" si="10"/>
        <v/>
      </c>
    </row>
    <row r="708" spans="8:11" hidden="1" outlineLevel="1" x14ac:dyDescent="0.45">
      <c r="H708" s="28"/>
      <c r="I708" s="28" t="str" cm="1">
        <f t="array" ref="I708">IFERROR(TRIM(_xlfn.TEXTSPLIT(_xlfn.XLOOKUP(H708,techniques!$A$2:$A$608,techniques!$B$2:$B$608),":")),"")</f>
        <v/>
      </c>
      <c r="J708" s="28"/>
      <c r="K708" s="28" t="str">
        <f t="shared" si="10"/>
        <v/>
      </c>
    </row>
    <row r="709" spans="8:11" hidden="1" outlineLevel="1" x14ac:dyDescent="0.45">
      <c r="H709" s="28"/>
      <c r="I709" s="28" t="str" cm="1">
        <f t="array" ref="I709">IFERROR(TRIM(_xlfn.TEXTSPLIT(_xlfn.XLOOKUP(H709,techniques!$A$2:$A$608,techniques!$B$2:$B$608),":")),"")</f>
        <v/>
      </c>
      <c r="J709" s="28"/>
      <c r="K709" s="28" t="str">
        <f t="shared" si="10"/>
        <v/>
      </c>
    </row>
    <row r="710" spans="8:11" hidden="1" outlineLevel="1" x14ac:dyDescent="0.45">
      <c r="H710" s="28"/>
      <c r="I710" s="28" t="str" cm="1">
        <f t="array" ref="I710">IFERROR(TRIM(_xlfn.TEXTSPLIT(_xlfn.XLOOKUP(H710,techniques!$A$2:$A$608,techniques!$B$2:$B$608),":")),"")</f>
        <v/>
      </c>
      <c r="J710" s="28"/>
      <c r="K710" s="28" t="str">
        <f t="shared" si="10"/>
        <v/>
      </c>
    </row>
    <row r="711" spans="8:11" hidden="1" outlineLevel="1" x14ac:dyDescent="0.45">
      <c r="H711" s="28"/>
      <c r="I711" s="28" t="str" cm="1">
        <f t="array" ref="I711">IFERROR(TRIM(_xlfn.TEXTSPLIT(_xlfn.XLOOKUP(H711,techniques!$A$2:$A$608,techniques!$B$2:$B$608),":")),"")</f>
        <v/>
      </c>
      <c r="J711" s="28"/>
      <c r="K711" s="28" t="str">
        <f t="shared" si="10"/>
        <v/>
      </c>
    </row>
    <row r="712" spans="8:11" hidden="1" outlineLevel="1" x14ac:dyDescent="0.45">
      <c r="H712" s="28"/>
      <c r="I712" s="28" t="str" cm="1">
        <f t="array" ref="I712">IFERROR(TRIM(_xlfn.TEXTSPLIT(_xlfn.XLOOKUP(H712,techniques!$A$2:$A$608,techniques!$B$2:$B$608),":")),"")</f>
        <v/>
      </c>
      <c r="J712" s="28"/>
      <c r="K712" s="28" t="str">
        <f t="shared" si="10"/>
        <v/>
      </c>
    </row>
    <row r="713" spans="8:11" hidden="1" outlineLevel="1" x14ac:dyDescent="0.45">
      <c r="H713" s="28"/>
      <c r="I713" s="28" t="str" cm="1">
        <f t="array" ref="I713">IFERROR(TRIM(_xlfn.TEXTSPLIT(_xlfn.XLOOKUP(H713,techniques!$A$2:$A$608,techniques!$B$2:$B$608),":")),"")</f>
        <v/>
      </c>
      <c r="J713" s="28"/>
      <c r="K713" s="28" t="str">
        <f t="shared" si="10"/>
        <v/>
      </c>
    </row>
    <row r="714" spans="8:11" hidden="1" outlineLevel="1" x14ac:dyDescent="0.45">
      <c r="H714" s="28"/>
      <c r="I714" s="28" t="str" cm="1">
        <f t="array" ref="I714">IFERROR(TRIM(_xlfn.TEXTSPLIT(_xlfn.XLOOKUP(H714,techniques!$A$2:$A$608,techniques!$B$2:$B$608),":")),"")</f>
        <v/>
      </c>
      <c r="J714" s="28"/>
      <c r="K714" s="28" t="str">
        <f t="shared" si="10"/>
        <v/>
      </c>
    </row>
    <row r="715" spans="8:11" hidden="1" outlineLevel="1" x14ac:dyDescent="0.45">
      <c r="H715" s="28"/>
      <c r="I715" s="28" t="str" cm="1">
        <f t="array" ref="I715">IFERROR(TRIM(_xlfn.TEXTSPLIT(_xlfn.XLOOKUP(H715,techniques!$A$2:$A$608,techniques!$B$2:$B$608),":")),"")</f>
        <v/>
      </c>
      <c r="J715" s="28"/>
      <c r="K715" s="28" t="str">
        <f t="shared" si="10"/>
        <v/>
      </c>
    </row>
    <row r="716" spans="8:11" hidden="1" outlineLevel="1" x14ac:dyDescent="0.45">
      <c r="H716" s="28"/>
      <c r="I716" s="28" t="str" cm="1">
        <f t="array" ref="I716">IFERROR(TRIM(_xlfn.TEXTSPLIT(_xlfn.XLOOKUP(H716,techniques!$A$2:$A$608,techniques!$B$2:$B$608),":")),"")</f>
        <v/>
      </c>
      <c r="J716" s="28"/>
      <c r="K716" s="28" t="str">
        <f t="shared" si="10"/>
        <v/>
      </c>
    </row>
    <row r="717" spans="8:11" hidden="1" outlineLevel="1" x14ac:dyDescent="0.45">
      <c r="H717" s="28"/>
      <c r="I717" s="28" t="str" cm="1">
        <f t="array" ref="I717">IFERROR(TRIM(_xlfn.TEXTSPLIT(_xlfn.XLOOKUP(H717,techniques!$A$2:$A$608,techniques!$B$2:$B$608),":")),"")</f>
        <v/>
      </c>
      <c r="J717" s="28"/>
      <c r="K717" s="28" t="str">
        <f t="shared" si="10"/>
        <v/>
      </c>
    </row>
    <row r="718" spans="8:11" hidden="1" outlineLevel="1" x14ac:dyDescent="0.45">
      <c r="H718" s="28"/>
      <c r="I718" s="28" t="str" cm="1">
        <f t="array" ref="I718">IFERROR(TRIM(_xlfn.TEXTSPLIT(_xlfn.XLOOKUP(H718,techniques!$A$2:$A$608,techniques!$B$2:$B$608),":")),"")</f>
        <v/>
      </c>
      <c r="J718" s="28"/>
      <c r="K718" s="28" t="str">
        <f t="shared" si="10"/>
        <v/>
      </c>
    </row>
    <row r="719" spans="8:11" hidden="1" outlineLevel="1" x14ac:dyDescent="0.45">
      <c r="H719" s="28"/>
      <c r="I719" s="28" t="str" cm="1">
        <f t="array" ref="I719">IFERROR(TRIM(_xlfn.TEXTSPLIT(_xlfn.XLOOKUP(H719,techniques!$A$2:$A$608,techniques!$B$2:$B$608),":")),"")</f>
        <v/>
      </c>
      <c r="J719" s="28"/>
      <c r="K719" s="28" t="str">
        <f t="shared" si="10"/>
        <v/>
      </c>
    </row>
    <row r="720" spans="8:11" hidden="1" outlineLevel="1" x14ac:dyDescent="0.45">
      <c r="H720" s="28"/>
      <c r="I720" s="28" t="str" cm="1">
        <f t="array" ref="I720">IFERROR(TRIM(_xlfn.TEXTSPLIT(_xlfn.XLOOKUP(H720,techniques!$A$2:$A$608,techniques!$B$2:$B$608),":")),"")</f>
        <v/>
      </c>
      <c r="J720" s="28"/>
      <c r="K720" s="28" t="str">
        <f t="shared" si="10"/>
        <v/>
      </c>
    </row>
    <row r="721" spans="8:11" hidden="1" outlineLevel="1" x14ac:dyDescent="0.45">
      <c r="H721" s="28"/>
      <c r="I721" s="28" t="str" cm="1">
        <f t="array" ref="I721">IFERROR(TRIM(_xlfn.TEXTSPLIT(_xlfn.XLOOKUP(H721,techniques!$A$2:$A$608,techniques!$B$2:$B$608),":")),"")</f>
        <v/>
      </c>
      <c r="J721" s="28"/>
      <c r="K721" s="28" t="str">
        <f t="shared" ref="K721:K784" si="11">IF(J721="",_xlfn.TEXTJOIN(": ",TRUE,H721,I721),_xlfn.TEXTJOIN(": ",TRUE,H721,J721))</f>
        <v/>
      </c>
    </row>
    <row r="722" spans="8:11" hidden="1" outlineLevel="1" x14ac:dyDescent="0.45">
      <c r="H722" s="28"/>
      <c r="I722" s="28" t="str" cm="1">
        <f t="array" ref="I722">IFERROR(TRIM(_xlfn.TEXTSPLIT(_xlfn.XLOOKUP(H722,techniques!$A$2:$A$608,techniques!$B$2:$B$608),":")),"")</f>
        <v/>
      </c>
      <c r="J722" s="28"/>
      <c r="K722" s="28" t="str">
        <f t="shared" si="11"/>
        <v/>
      </c>
    </row>
    <row r="723" spans="8:11" hidden="1" outlineLevel="1" x14ac:dyDescent="0.45">
      <c r="H723" s="28"/>
      <c r="I723" s="28" t="str" cm="1">
        <f t="array" ref="I723">IFERROR(TRIM(_xlfn.TEXTSPLIT(_xlfn.XLOOKUP(H723,techniques!$A$2:$A$608,techniques!$B$2:$B$608),":")),"")</f>
        <v/>
      </c>
      <c r="J723" s="28"/>
      <c r="K723" s="28" t="str">
        <f t="shared" si="11"/>
        <v/>
      </c>
    </row>
    <row r="724" spans="8:11" hidden="1" outlineLevel="1" x14ac:dyDescent="0.45">
      <c r="H724" s="28"/>
      <c r="I724" s="28" t="str" cm="1">
        <f t="array" ref="I724">IFERROR(TRIM(_xlfn.TEXTSPLIT(_xlfn.XLOOKUP(H724,techniques!$A$2:$A$608,techniques!$B$2:$B$608),":")),"")</f>
        <v/>
      </c>
      <c r="J724" s="28"/>
      <c r="K724" s="28" t="str">
        <f t="shared" si="11"/>
        <v/>
      </c>
    </row>
    <row r="725" spans="8:11" hidden="1" outlineLevel="1" x14ac:dyDescent="0.45">
      <c r="H725" s="28"/>
      <c r="I725" s="28" t="str" cm="1">
        <f t="array" ref="I725">IFERROR(TRIM(_xlfn.TEXTSPLIT(_xlfn.XLOOKUP(H725,techniques!$A$2:$A$608,techniques!$B$2:$B$608),":")),"")</f>
        <v/>
      </c>
      <c r="J725" s="28"/>
      <c r="K725" s="28" t="str">
        <f t="shared" si="11"/>
        <v/>
      </c>
    </row>
    <row r="726" spans="8:11" hidden="1" outlineLevel="1" x14ac:dyDescent="0.45">
      <c r="H726" s="28"/>
      <c r="I726" s="28" t="str" cm="1">
        <f t="array" ref="I726">IFERROR(TRIM(_xlfn.TEXTSPLIT(_xlfn.XLOOKUP(H726,techniques!$A$2:$A$608,techniques!$B$2:$B$608),":")),"")</f>
        <v/>
      </c>
      <c r="J726" s="28"/>
      <c r="K726" s="28" t="str">
        <f t="shared" si="11"/>
        <v/>
      </c>
    </row>
    <row r="727" spans="8:11" hidden="1" outlineLevel="1" x14ac:dyDescent="0.45">
      <c r="H727" s="28"/>
      <c r="I727" s="28" t="str" cm="1">
        <f t="array" ref="I727">IFERROR(TRIM(_xlfn.TEXTSPLIT(_xlfn.XLOOKUP(H727,techniques!$A$2:$A$608,techniques!$B$2:$B$608),":")),"")</f>
        <v/>
      </c>
      <c r="J727" s="28"/>
      <c r="K727" s="28" t="str">
        <f t="shared" si="11"/>
        <v/>
      </c>
    </row>
    <row r="728" spans="8:11" hidden="1" outlineLevel="1" x14ac:dyDescent="0.45">
      <c r="H728" s="28"/>
      <c r="I728" s="28" t="str" cm="1">
        <f t="array" ref="I728">IFERROR(TRIM(_xlfn.TEXTSPLIT(_xlfn.XLOOKUP(H728,techniques!$A$2:$A$608,techniques!$B$2:$B$608),":")),"")</f>
        <v/>
      </c>
      <c r="J728" s="28"/>
      <c r="K728" s="28" t="str">
        <f t="shared" si="11"/>
        <v/>
      </c>
    </row>
    <row r="729" spans="8:11" hidden="1" outlineLevel="1" x14ac:dyDescent="0.45">
      <c r="H729" s="28"/>
      <c r="I729" s="28" t="str" cm="1">
        <f t="array" ref="I729">IFERROR(TRIM(_xlfn.TEXTSPLIT(_xlfn.XLOOKUP(H729,techniques!$A$2:$A$608,techniques!$B$2:$B$608),":")),"")</f>
        <v/>
      </c>
      <c r="J729" s="28"/>
      <c r="K729" s="28" t="str">
        <f t="shared" si="11"/>
        <v/>
      </c>
    </row>
    <row r="730" spans="8:11" hidden="1" outlineLevel="1" x14ac:dyDescent="0.45">
      <c r="H730" s="28"/>
      <c r="I730" s="28" t="str" cm="1">
        <f t="array" ref="I730">IFERROR(TRIM(_xlfn.TEXTSPLIT(_xlfn.XLOOKUP(H730,techniques!$A$2:$A$608,techniques!$B$2:$B$608),":")),"")</f>
        <v/>
      </c>
      <c r="J730" s="28"/>
      <c r="K730" s="28" t="str">
        <f t="shared" si="11"/>
        <v/>
      </c>
    </row>
    <row r="731" spans="8:11" hidden="1" outlineLevel="1" x14ac:dyDescent="0.45">
      <c r="H731" s="28"/>
      <c r="I731" s="28" t="str" cm="1">
        <f t="array" ref="I731">IFERROR(TRIM(_xlfn.TEXTSPLIT(_xlfn.XLOOKUP(H731,techniques!$A$2:$A$608,techniques!$B$2:$B$608),":")),"")</f>
        <v/>
      </c>
      <c r="J731" s="28"/>
      <c r="K731" s="28" t="str">
        <f t="shared" si="11"/>
        <v/>
      </c>
    </row>
    <row r="732" spans="8:11" hidden="1" outlineLevel="1" x14ac:dyDescent="0.45">
      <c r="H732" s="28"/>
      <c r="I732" s="28" t="str" cm="1">
        <f t="array" ref="I732">IFERROR(TRIM(_xlfn.TEXTSPLIT(_xlfn.XLOOKUP(H732,techniques!$A$2:$A$608,techniques!$B$2:$B$608),":")),"")</f>
        <v/>
      </c>
      <c r="J732" s="28"/>
      <c r="K732" s="28" t="str">
        <f t="shared" si="11"/>
        <v/>
      </c>
    </row>
    <row r="733" spans="8:11" hidden="1" outlineLevel="1" x14ac:dyDescent="0.45">
      <c r="H733" s="28"/>
      <c r="I733" s="28" t="str" cm="1">
        <f t="array" ref="I733">IFERROR(TRIM(_xlfn.TEXTSPLIT(_xlfn.XLOOKUP(H733,techniques!$A$2:$A$608,techniques!$B$2:$B$608),":")),"")</f>
        <v/>
      </c>
      <c r="J733" s="28"/>
      <c r="K733" s="28" t="str">
        <f t="shared" si="11"/>
        <v/>
      </c>
    </row>
    <row r="734" spans="8:11" hidden="1" outlineLevel="1" x14ac:dyDescent="0.45">
      <c r="H734" s="28"/>
      <c r="I734" s="28" t="str" cm="1">
        <f t="array" ref="I734">IFERROR(TRIM(_xlfn.TEXTSPLIT(_xlfn.XLOOKUP(H734,techniques!$A$2:$A$608,techniques!$B$2:$B$608),":")),"")</f>
        <v/>
      </c>
      <c r="J734" s="28"/>
      <c r="K734" s="28" t="str">
        <f t="shared" si="11"/>
        <v/>
      </c>
    </row>
    <row r="735" spans="8:11" hidden="1" outlineLevel="1" x14ac:dyDescent="0.45">
      <c r="H735" s="28"/>
      <c r="I735" s="28" t="str" cm="1">
        <f t="array" ref="I735">IFERROR(TRIM(_xlfn.TEXTSPLIT(_xlfn.XLOOKUP(H735,techniques!$A$2:$A$608,techniques!$B$2:$B$608),":")),"")</f>
        <v/>
      </c>
      <c r="J735" s="28"/>
      <c r="K735" s="28" t="str">
        <f t="shared" si="11"/>
        <v/>
      </c>
    </row>
    <row r="736" spans="8:11" hidden="1" outlineLevel="1" x14ac:dyDescent="0.45">
      <c r="H736" s="28"/>
      <c r="I736" s="28" t="str" cm="1">
        <f t="array" ref="I736">IFERROR(TRIM(_xlfn.TEXTSPLIT(_xlfn.XLOOKUP(H736,techniques!$A$2:$A$608,techniques!$B$2:$B$608),":")),"")</f>
        <v/>
      </c>
      <c r="J736" s="28"/>
      <c r="K736" s="28" t="str">
        <f t="shared" si="11"/>
        <v/>
      </c>
    </row>
    <row r="737" spans="8:11" hidden="1" outlineLevel="1" x14ac:dyDescent="0.45">
      <c r="H737" s="28"/>
      <c r="I737" s="28" t="str" cm="1">
        <f t="array" ref="I737">IFERROR(TRIM(_xlfn.TEXTSPLIT(_xlfn.XLOOKUP(H737,techniques!$A$2:$A$608,techniques!$B$2:$B$608),":")),"")</f>
        <v/>
      </c>
      <c r="J737" s="28"/>
      <c r="K737" s="28" t="str">
        <f t="shared" si="11"/>
        <v/>
      </c>
    </row>
    <row r="738" spans="8:11" hidden="1" outlineLevel="1" x14ac:dyDescent="0.45">
      <c r="H738" s="28"/>
      <c r="I738" s="28" t="str" cm="1">
        <f t="array" ref="I738">IFERROR(TRIM(_xlfn.TEXTSPLIT(_xlfn.XLOOKUP(H738,techniques!$A$2:$A$608,techniques!$B$2:$B$608),":")),"")</f>
        <v/>
      </c>
      <c r="J738" s="28"/>
      <c r="K738" s="28" t="str">
        <f t="shared" si="11"/>
        <v/>
      </c>
    </row>
    <row r="739" spans="8:11" hidden="1" outlineLevel="1" x14ac:dyDescent="0.45">
      <c r="H739" s="28"/>
      <c r="I739" s="28" t="str" cm="1">
        <f t="array" ref="I739">IFERROR(TRIM(_xlfn.TEXTSPLIT(_xlfn.XLOOKUP(H739,techniques!$A$2:$A$608,techniques!$B$2:$B$608),":")),"")</f>
        <v/>
      </c>
      <c r="J739" s="28"/>
      <c r="K739" s="28" t="str">
        <f t="shared" si="11"/>
        <v/>
      </c>
    </row>
    <row r="740" spans="8:11" hidden="1" outlineLevel="1" x14ac:dyDescent="0.45">
      <c r="H740" s="28"/>
      <c r="I740" s="28" t="str" cm="1">
        <f t="array" ref="I740">IFERROR(TRIM(_xlfn.TEXTSPLIT(_xlfn.XLOOKUP(H740,techniques!$A$2:$A$608,techniques!$B$2:$B$608),":")),"")</f>
        <v/>
      </c>
      <c r="J740" s="28"/>
      <c r="K740" s="28" t="str">
        <f t="shared" si="11"/>
        <v/>
      </c>
    </row>
    <row r="741" spans="8:11" hidden="1" outlineLevel="1" x14ac:dyDescent="0.45">
      <c r="H741" s="28"/>
      <c r="I741" s="28" t="str" cm="1">
        <f t="array" ref="I741">IFERROR(TRIM(_xlfn.TEXTSPLIT(_xlfn.XLOOKUP(H741,techniques!$A$2:$A$608,techniques!$B$2:$B$608),":")),"")</f>
        <v/>
      </c>
      <c r="J741" s="28"/>
      <c r="K741" s="28" t="str">
        <f t="shared" si="11"/>
        <v/>
      </c>
    </row>
    <row r="742" spans="8:11" hidden="1" outlineLevel="1" x14ac:dyDescent="0.45">
      <c r="H742" s="28"/>
      <c r="I742" s="28" t="str" cm="1">
        <f t="array" ref="I742">IFERROR(TRIM(_xlfn.TEXTSPLIT(_xlfn.XLOOKUP(H742,techniques!$A$2:$A$608,techniques!$B$2:$B$608),":")),"")</f>
        <v/>
      </c>
      <c r="J742" s="28"/>
      <c r="K742" s="28" t="str">
        <f t="shared" si="11"/>
        <v/>
      </c>
    </row>
    <row r="743" spans="8:11" hidden="1" outlineLevel="1" x14ac:dyDescent="0.45">
      <c r="H743" s="28"/>
      <c r="I743" s="28" t="str" cm="1">
        <f t="array" ref="I743">IFERROR(TRIM(_xlfn.TEXTSPLIT(_xlfn.XLOOKUP(H743,techniques!$A$2:$A$608,techniques!$B$2:$B$608),":")),"")</f>
        <v/>
      </c>
      <c r="J743" s="28"/>
      <c r="K743" s="28" t="str">
        <f t="shared" si="11"/>
        <v/>
      </c>
    </row>
    <row r="744" spans="8:11" hidden="1" outlineLevel="1" x14ac:dyDescent="0.45">
      <c r="H744" s="28"/>
      <c r="I744" s="28" t="str" cm="1">
        <f t="array" ref="I744">IFERROR(TRIM(_xlfn.TEXTSPLIT(_xlfn.XLOOKUP(H744,techniques!$A$2:$A$608,techniques!$B$2:$B$608),":")),"")</f>
        <v/>
      </c>
      <c r="J744" s="28"/>
      <c r="K744" s="28" t="str">
        <f t="shared" si="11"/>
        <v/>
      </c>
    </row>
    <row r="745" spans="8:11" hidden="1" outlineLevel="1" x14ac:dyDescent="0.45">
      <c r="H745" s="28"/>
      <c r="I745" s="28" t="str" cm="1">
        <f t="array" ref="I745">IFERROR(TRIM(_xlfn.TEXTSPLIT(_xlfn.XLOOKUP(H745,techniques!$A$2:$A$608,techniques!$B$2:$B$608),":")),"")</f>
        <v/>
      </c>
      <c r="J745" s="28"/>
      <c r="K745" s="28" t="str">
        <f t="shared" si="11"/>
        <v/>
      </c>
    </row>
    <row r="746" spans="8:11" hidden="1" outlineLevel="1" x14ac:dyDescent="0.45">
      <c r="H746" s="28"/>
      <c r="I746" s="28" t="str" cm="1">
        <f t="array" ref="I746">IFERROR(TRIM(_xlfn.TEXTSPLIT(_xlfn.XLOOKUP(H746,techniques!$A$2:$A$608,techniques!$B$2:$B$608),":")),"")</f>
        <v/>
      </c>
      <c r="J746" s="28"/>
      <c r="K746" s="28" t="str">
        <f t="shared" si="11"/>
        <v/>
      </c>
    </row>
    <row r="747" spans="8:11" hidden="1" outlineLevel="1" x14ac:dyDescent="0.45">
      <c r="H747" s="28"/>
      <c r="I747" s="28" t="str" cm="1">
        <f t="array" ref="I747">IFERROR(TRIM(_xlfn.TEXTSPLIT(_xlfn.XLOOKUP(H747,techniques!$A$2:$A$608,techniques!$B$2:$B$608),":")),"")</f>
        <v/>
      </c>
      <c r="J747" s="28"/>
      <c r="K747" s="28" t="str">
        <f t="shared" si="11"/>
        <v/>
      </c>
    </row>
    <row r="748" spans="8:11" hidden="1" outlineLevel="1" x14ac:dyDescent="0.45">
      <c r="H748" s="28"/>
      <c r="I748" s="28" t="str" cm="1">
        <f t="array" ref="I748">IFERROR(TRIM(_xlfn.TEXTSPLIT(_xlfn.XLOOKUP(H748,techniques!$A$2:$A$608,techniques!$B$2:$B$608),":")),"")</f>
        <v/>
      </c>
      <c r="J748" s="28"/>
      <c r="K748" s="28" t="str">
        <f t="shared" si="11"/>
        <v/>
      </c>
    </row>
    <row r="749" spans="8:11" hidden="1" outlineLevel="1" x14ac:dyDescent="0.45">
      <c r="H749" s="28"/>
      <c r="I749" s="28" t="str" cm="1">
        <f t="array" ref="I749">IFERROR(TRIM(_xlfn.TEXTSPLIT(_xlfn.XLOOKUP(H749,techniques!$A$2:$A$608,techniques!$B$2:$B$608),":")),"")</f>
        <v/>
      </c>
      <c r="J749" s="28"/>
      <c r="K749" s="28" t="str">
        <f t="shared" si="11"/>
        <v/>
      </c>
    </row>
    <row r="750" spans="8:11" hidden="1" outlineLevel="1" x14ac:dyDescent="0.45">
      <c r="H750" s="28"/>
      <c r="I750" s="28" t="str" cm="1">
        <f t="array" ref="I750">IFERROR(TRIM(_xlfn.TEXTSPLIT(_xlfn.XLOOKUP(H750,techniques!$A$2:$A$608,techniques!$B$2:$B$608),":")),"")</f>
        <v/>
      </c>
      <c r="J750" s="28"/>
      <c r="K750" s="28" t="str">
        <f t="shared" si="11"/>
        <v/>
      </c>
    </row>
    <row r="751" spans="8:11" hidden="1" outlineLevel="1" x14ac:dyDescent="0.45">
      <c r="H751" s="28"/>
      <c r="I751" s="28" t="str" cm="1">
        <f t="array" ref="I751">IFERROR(TRIM(_xlfn.TEXTSPLIT(_xlfn.XLOOKUP(H751,techniques!$A$2:$A$608,techniques!$B$2:$B$608),":")),"")</f>
        <v/>
      </c>
      <c r="J751" s="28"/>
      <c r="K751" s="28" t="str">
        <f t="shared" si="11"/>
        <v/>
      </c>
    </row>
    <row r="752" spans="8:11" hidden="1" outlineLevel="1" x14ac:dyDescent="0.45">
      <c r="H752" s="28"/>
      <c r="I752" s="28" t="str" cm="1">
        <f t="array" ref="I752">IFERROR(TRIM(_xlfn.TEXTSPLIT(_xlfn.XLOOKUP(H752,techniques!$A$2:$A$608,techniques!$B$2:$B$608),":")),"")</f>
        <v/>
      </c>
      <c r="J752" s="28"/>
      <c r="K752" s="28" t="str">
        <f t="shared" si="11"/>
        <v/>
      </c>
    </row>
    <row r="753" spans="8:11" hidden="1" outlineLevel="1" x14ac:dyDescent="0.45">
      <c r="H753" s="28"/>
      <c r="I753" s="28" t="str" cm="1">
        <f t="array" ref="I753">IFERROR(TRIM(_xlfn.TEXTSPLIT(_xlfn.XLOOKUP(H753,techniques!$A$2:$A$608,techniques!$B$2:$B$608),":")),"")</f>
        <v/>
      </c>
      <c r="J753" s="28"/>
      <c r="K753" s="28" t="str">
        <f t="shared" si="11"/>
        <v/>
      </c>
    </row>
    <row r="754" spans="8:11" hidden="1" outlineLevel="1" x14ac:dyDescent="0.45">
      <c r="H754" s="28"/>
      <c r="I754" s="28" t="str" cm="1">
        <f t="array" ref="I754">IFERROR(TRIM(_xlfn.TEXTSPLIT(_xlfn.XLOOKUP(H754,techniques!$A$2:$A$608,techniques!$B$2:$B$608),":")),"")</f>
        <v/>
      </c>
      <c r="J754" s="28"/>
      <c r="K754" s="28" t="str">
        <f t="shared" si="11"/>
        <v/>
      </c>
    </row>
    <row r="755" spans="8:11" hidden="1" outlineLevel="1" x14ac:dyDescent="0.45">
      <c r="H755" s="28"/>
      <c r="I755" s="28" t="str" cm="1">
        <f t="array" ref="I755">IFERROR(TRIM(_xlfn.TEXTSPLIT(_xlfn.XLOOKUP(H755,techniques!$A$2:$A$608,techniques!$B$2:$B$608),":")),"")</f>
        <v/>
      </c>
      <c r="J755" s="28"/>
      <c r="K755" s="28" t="str">
        <f t="shared" si="11"/>
        <v/>
      </c>
    </row>
    <row r="756" spans="8:11" hidden="1" outlineLevel="1" x14ac:dyDescent="0.45">
      <c r="H756" s="28"/>
      <c r="I756" s="28" t="str" cm="1">
        <f t="array" ref="I756">IFERROR(TRIM(_xlfn.TEXTSPLIT(_xlfn.XLOOKUP(H756,techniques!$A$2:$A$608,techniques!$B$2:$B$608),":")),"")</f>
        <v/>
      </c>
      <c r="J756" s="28"/>
      <c r="K756" s="28" t="str">
        <f t="shared" si="11"/>
        <v/>
      </c>
    </row>
    <row r="757" spans="8:11" hidden="1" outlineLevel="1" x14ac:dyDescent="0.45">
      <c r="H757" s="28"/>
      <c r="I757" s="28" t="str" cm="1">
        <f t="array" ref="I757">IFERROR(TRIM(_xlfn.TEXTSPLIT(_xlfn.XLOOKUP(H757,techniques!$A$2:$A$608,techniques!$B$2:$B$608),":")),"")</f>
        <v/>
      </c>
      <c r="J757" s="28"/>
      <c r="K757" s="28" t="str">
        <f t="shared" si="11"/>
        <v/>
      </c>
    </row>
    <row r="758" spans="8:11" hidden="1" outlineLevel="1" x14ac:dyDescent="0.45">
      <c r="H758" s="28"/>
      <c r="I758" s="28" t="str" cm="1">
        <f t="array" ref="I758">IFERROR(TRIM(_xlfn.TEXTSPLIT(_xlfn.XLOOKUP(H758,techniques!$A$2:$A$608,techniques!$B$2:$B$608),":")),"")</f>
        <v/>
      </c>
      <c r="J758" s="28"/>
      <c r="K758" s="28" t="str">
        <f t="shared" si="11"/>
        <v/>
      </c>
    </row>
    <row r="759" spans="8:11" hidden="1" outlineLevel="1" x14ac:dyDescent="0.45">
      <c r="H759" s="28"/>
      <c r="I759" s="28" t="str" cm="1">
        <f t="array" ref="I759">IFERROR(TRIM(_xlfn.TEXTSPLIT(_xlfn.XLOOKUP(H759,techniques!$A$2:$A$608,techniques!$B$2:$B$608),":")),"")</f>
        <v/>
      </c>
      <c r="J759" s="28"/>
      <c r="K759" s="28" t="str">
        <f t="shared" si="11"/>
        <v/>
      </c>
    </row>
    <row r="760" spans="8:11" hidden="1" outlineLevel="1" x14ac:dyDescent="0.45">
      <c r="H760" s="28"/>
      <c r="I760" s="28" t="str" cm="1">
        <f t="array" ref="I760">IFERROR(TRIM(_xlfn.TEXTSPLIT(_xlfn.XLOOKUP(H760,techniques!$A$2:$A$608,techniques!$B$2:$B$608),":")),"")</f>
        <v/>
      </c>
      <c r="J760" s="28"/>
      <c r="K760" s="28" t="str">
        <f t="shared" si="11"/>
        <v/>
      </c>
    </row>
    <row r="761" spans="8:11" hidden="1" outlineLevel="1" x14ac:dyDescent="0.45">
      <c r="H761" s="28"/>
      <c r="I761" s="28" t="str" cm="1">
        <f t="array" ref="I761">IFERROR(TRIM(_xlfn.TEXTSPLIT(_xlfn.XLOOKUP(H761,techniques!$A$2:$A$608,techniques!$B$2:$B$608),":")),"")</f>
        <v/>
      </c>
      <c r="J761" s="28"/>
      <c r="K761" s="28" t="str">
        <f t="shared" si="11"/>
        <v/>
      </c>
    </row>
    <row r="762" spans="8:11" hidden="1" outlineLevel="1" x14ac:dyDescent="0.45">
      <c r="H762" s="28"/>
      <c r="I762" s="28" t="str" cm="1">
        <f t="array" ref="I762">IFERROR(TRIM(_xlfn.TEXTSPLIT(_xlfn.XLOOKUP(H762,techniques!$A$2:$A$608,techniques!$B$2:$B$608),":")),"")</f>
        <v/>
      </c>
      <c r="J762" s="28"/>
      <c r="K762" s="28" t="str">
        <f t="shared" si="11"/>
        <v/>
      </c>
    </row>
    <row r="763" spans="8:11" hidden="1" outlineLevel="1" x14ac:dyDescent="0.45">
      <c r="H763" s="28"/>
      <c r="I763" s="28" t="str" cm="1">
        <f t="array" ref="I763">IFERROR(TRIM(_xlfn.TEXTSPLIT(_xlfn.XLOOKUP(H763,techniques!$A$2:$A$608,techniques!$B$2:$B$608),":")),"")</f>
        <v/>
      </c>
      <c r="J763" s="28"/>
      <c r="K763" s="28" t="str">
        <f t="shared" si="11"/>
        <v/>
      </c>
    </row>
    <row r="764" spans="8:11" hidden="1" outlineLevel="1" x14ac:dyDescent="0.45">
      <c r="H764" s="28"/>
      <c r="I764" s="28" t="str" cm="1">
        <f t="array" ref="I764">IFERROR(TRIM(_xlfn.TEXTSPLIT(_xlfn.XLOOKUP(H764,techniques!$A$2:$A$608,techniques!$B$2:$B$608),":")),"")</f>
        <v/>
      </c>
      <c r="J764" s="28"/>
      <c r="K764" s="28" t="str">
        <f t="shared" si="11"/>
        <v/>
      </c>
    </row>
    <row r="765" spans="8:11" hidden="1" outlineLevel="1" x14ac:dyDescent="0.45">
      <c r="H765" s="28"/>
      <c r="I765" s="28" t="str" cm="1">
        <f t="array" ref="I765">IFERROR(TRIM(_xlfn.TEXTSPLIT(_xlfn.XLOOKUP(H765,techniques!$A$2:$A$608,techniques!$B$2:$B$608),":")),"")</f>
        <v/>
      </c>
      <c r="J765" s="28"/>
      <c r="K765" s="28" t="str">
        <f t="shared" si="11"/>
        <v/>
      </c>
    </row>
    <row r="766" spans="8:11" hidden="1" outlineLevel="1" x14ac:dyDescent="0.45">
      <c r="H766" s="28"/>
      <c r="I766" s="28" t="str" cm="1">
        <f t="array" ref="I766">IFERROR(TRIM(_xlfn.TEXTSPLIT(_xlfn.XLOOKUP(H766,techniques!$A$2:$A$608,techniques!$B$2:$B$608),":")),"")</f>
        <v/>
      </c>
      <c r="J766" s="28"/>
      <c r="K766" s="28" t="str">
        <f t="shared" si="11"/>
        <v/>
      </c>
    </row>
    <row r="767" spans="8:11" hidden="1" outlineLevel="1" x14ac:dyDescent="0.45">
      <c r="H767" s="28"/>
      <c r="I767" s="28" t="str" cm="1">
        <f t="array" ref="I767">IFERROR(TRIM(_xlfn.TEXTSPLIT(_xlfn.XLOOKUP(H767,techniques!$A$2:$A$608,techniques!$B$2:$B$608),":")),"")</f>
        <v/>
      </c>
      <c r="J767" s="28"/>
      <c r="K767" s="28" t="str">
        <f t="shared" si="11"/>
        <v/>
      </c>
    </row>
    <row r="768" spans="8:11" hidden="1" outlineLevel="1" x14ac:dyDescent="0.45">
      <c r="H768" s="28"/>
      <c r="I768" s="28" t="str" cm="1">
        <f t="array" ref="I768">IFERROR(TRIM(_xlfn.TEXTSPLIT(_xlfn.XLOOKUP(H768,techniques!$A$2:$A$608,techniques!$B$2:$B$608),":")),"")</f>
        <v/>
      </c>
      <c r="J768" s="28"/>
      <c r="K768" s="28" t="str">
        <f t="shared" si="11"/>
        <v/>
      </c>
    </row>
    <row r="769" spans="8:11" hidden="1" outlineLevel="1" x14ac:dyDescent="0.45">
      <c r="H769" s="28"/>
      <c r="I769" s="28" t="str" cm="1">
        <f t="array" ref="I769">IFERROR(TRIM(_xlfn.TEXTSPLIT(_xlfn.XLOOKUP(H769,techniques!$A$2:$A$608,techniques!$B$2:$B$608),":")),"")</f>
        <v/>
      </c>
      <c r="J769" s="28"/>
      <c r="K769" s="28" t="str">
        <f t="shared" si="11"/>
        <v/>
      </c>
    </row>
    <row r="770" spans="8:11" hidden="1" outlineLevel="1" x14ac:dyDescent="0.45">
      <c r="H770" s="28"/>
      <c r="I770" s="28" t="str" cm="1">
        <f t="array" ref="I770">IFERROR(TRIM(_xlfn.TEXTSPLIT(_xlfn.XLOOKUP(H770,techniques!$A$2:$A$608,techniques!$B$2:$B$608),":")),"")</f>
        <v/>
      </c>
      <c r="J770" s="28"/>
      <c r="K770" s="28" t="str">
        <f t="shared" si="11"/>
        <v/>
      </c>
    </row>
    <row r="771" spans="8:11" hidden="1" outlineLevel="1" x14ac:dyDescent="0.45">
      <c r="H771" s="28"/>
      <c r="I771" s="28" t="str" cm="1">
        <f t="array" ref="I771">IFERROR(TRIM(_xlfn.TEXTSPLIT(_xlfn.XLOOKUP(H771,techniques!$A$2:$A$608,techniques!$B$2:$B$608),":")),"")</f>
        <v/>
      </c>
      <c r="J771" s="28"/>
      <c r="K771" s="28" t="str">
        <f t="shared" si="11"/>
        <v/>
      </c>
    </row>
    <row r="772" spans="8:11" hidden="1" outlineLevel="1" x14ac:dyDescent="0.45">
      <c r="H772" s="28"/>
      <c r="I772" s="28" t="str" cm="1">
        <f t="array" ref="I772">IFERROR(TRIM(_xlfn.TEXTSPLIT(_xlfn.XLOOKUP(H772,techniques!$A$2:$A$608,techniques!$B$2:$B$608),":")),"")</f>
        <v/>
      </c>
      <c r="J772" s="28"/>
      <c r="K772" s="28" t="str">
        <f t="shared" si="11"/>
        <v/>
      </c>
    </row>
    <row r="773" spans="8:11" hidden="1" outlineLevel="1" x14ac:dyDescent="0.45">
      <c r="H773" s="28"/>
      <c r="I773" s="28" t="str" cm="1">
        <f t="array" ref="I773">IFERROR(TRIM(_xlfn.TEXTSPLIT(_xlfn.XLOOKUP(H773,techniques!$A$2:$A$608,techniques!$B$2:$B$608),":")),"")</f>
        <v/>
      </c>
      <c r="J773" s="28"/>
      <c r="K773" s="28" t="str">
        <f t="shared" si="11"/>
        <v/>
      </c>
    </row>
    <row r="774" spans="8:11" hidden="1" outlineLevel="1" x14ac:dyDescent="0.45">
      <c r="H774" s="28"/>
      <c r="I774" s="28" t="str" cm="1">
        <f t="array" ref="I774">IFERROR(TRIM(_xlfn.TEXTSPLIT(_xlfn.XLOOKUP(H774,techniques!$A$2:$A$608,techniques!$B$2:$B$608),":")),"")</f>
        <v/>
      </c>
      <c r="J774" s="28"/>
      <c r="K774" s="28" t="str">
        <f t="shared" si="11"/>
        <v/>
      </c>
    </row>
    <row r="775" spans="8:11" hidden="1" outlineLevel="1" x14ac:dyDescent="0.45">
      <c r="H775" s="28"/>
      <c r="I775" s="28" t="str" cm="1">
        <f t="array" ref="I775">IFERROR(TRIM(_xlfn.TEXTSPLIT(_xlfn.XLOOKUP(H775,techniques!$A$2:$A$608,techniques!$B$2:$B$608),":")),"")</f>
        <v/>
      </c>
      <c r="J775" s="28"/>
      <c r="K775" s="28" t="str">
        <f t="shared" si="11"/>
        <v/>
      </c>
    </row>
    <row r="776" spans="8:11" hidden="1" outlineLevel="1" x14ac:dyDescent="0.45">
      <c r="H776" s="28"/>
      <c r="I776" s="28" t="str" cm="1">
        <f t="array" ref="I776">IFERROR(TRIM(_xlfn.TEXTSPLIT(_xlfn.XLOOKUP(H776,techniques!$A$2:$A$608,techniques!$B$2:$B$608),":")),"")</f>
        <v/>
      </c>
      <c r="J776" s="28"/>
      <c r="K776" s="28" t="str">
        <f t="shared" si="11"/>
        <v/>
      </c>
    </row>
    <row r="777" spans="8:11" hidden="1" outlineLevel="1" x14ac:dyDescent="0.45">
      <c r="H777" s="28"/>
      <c r="I777" s="28" t="str" cm="1">
        <f t="array" ref="I777">IFERROR(TRIM(_xlfn.TEXTSPLIT(_xlfn.XLOOKUP(H777,techniques!$A$2:$A$608,techniques!$B$2:$B$608),":")),"")</f>
        <v/>
      </c>
      <c r="J777" s="28"/>
      <c r="K777" s="28" t="str">
        <f t="shared" si="11"/>
        <v/>
      </c>
    </row>
    <row r="778" spans="8:11" hidden="1" outlineLevel="1" x14ac:dyDescent="0.45">
      <c r="H778" s="28"/>
      <c r="I778" s="28" t="str" cm="1">
        <f t="array" ref="I778">IFERROR(TRIM(_xlfn.TEXTSPLIT(_xlfn.XLOOKUP(H778,techniques!$A$2:$A$608,techniques!$B$2:$B$608),":")),"")</f>
        <v/>
      </c>
      <c r="J778" s="28"/>
      <c r="K778" s="28" t="str">
        <f t="shared" si="11"/>
        <v/>
      </c>
    </row>
    <row r="779" spans="8:11" hidden="1" outlineLevel="1" x14ac:dyDescent="0.45">
      <c r="H779" s="28"/>
      <c r="I779" s="28" t="str" cm="1">
        <f t="array" ref="I779">IFERROR(TRIM(_xlfn.TEXTSPLIT(_xlfn.XLOOKUP(H779,techniques!$A$2:$A$608,techniques!$B$2:$B$608),":")),"")</f>
        <v/>
      </c>
      <c r="J779" s="28"/>
      <c r="K779" s="28" t="str">
        <f t="shared" si="11"/>
        <v/>
      </c>
    </row>
    <row r="780" spans="8:11" hidden="1" outlineLevel="1" x14ac:dyDescent="0.45">
      <c r="H780" s="28"/>
      <c r="I780" s="28" t="str" cm="1">
        <f t="array" ref="I780">IFERROR(TRIM(_xlfn.TEXTSPLIT(_xlfn.XLOOKUP(H780,techniques!$A$2:$A$608,techniques!$B$2:$B$608),":")),"")</f>
        <v/>
      </c>
      <c r="J780" s="28"/>
      <c r="K780" s="28" t="str">
        <f t="shared" si="11"/>
        <v/>
      </c>
    </row>
    <row r="781" spans="8:11" hidden="1" outlineLevel="1" x14ac:dyDescent="0.45">
      <c r="H781" s="28"/>
      <c r="I781" s="28" t="str" cm="1">
        <f t="array" ref="I781">IFERROR(TRIM(_xlfn.TEXTSPLIT(_xlfn.XLOOKUP(H781,techniques!$A$2:$A$608,techniques!$B$2:$B$608),":")),"")</f>
        <v/>
      </c>
      <c r="J781" s="28"/>
      <c r="K781" s="28" t="str">
        <f t="shared" si="11"/>
        <v/>
      </c>
    </row>
    <row r="782" spans="8:11" hidden="1" outlineLevel="1" x14ac:dyDescent="0.45">
      <c r="H782" s="28"/>
      <c r="I782" s="28" t="str" cm="1">
        <f t="array" ref="I782">IFERROR(TRIM(_xlfn.TEXTSPLIT(_xlfn.XLOOKUP(H782,techniques!$A$2:$A$608,techniques!$B$2:$B$608),":")),"")</f>
        <v/>
      </c>
      <c r="J782" s="28"/>
      <c r="K782" s="28" t="str">
        <f t="shared" si="11"/>
        <v/>
      </c>
    </row>
    <row r="783" spans="8:11" hidden="1" outlineLevel="1" x14ac:dyDescent="0.45">
      <c r="H783" s="28"/>
      <c r="I783" s="28" t="str" cm="1">
        <f t="array" ref="I783">IFERROR(TRIM(_xlfn.TEXTSPLIT(_xlfn.XLOOKUP(H783,techniques!$A$2:$A$608,techniques!$B$2:$B$608),":")),"")</f>
        <v/>
      </c>
      <c r="J783" s="28"/>
      <c r="K783" s="28" t="str">
        <f t="shared" si="11"/>
        <v/>
      </c>
    </row>
    <row r="784" spans="8:11" hidden="1" outlineLevel="1" x14ac:dyDescent="0.45">
      <c r="H784" s="28"/>
      <c r="I784" s="28" t="str" cm="1">
        <f t="array" ref="I784">IFERROR(TRIM(_xlfn.TEXTSPLIT(_xlfn.XLOOKUP(H784,techniques!$A$2:$A$608,techniques!$B$2:$B$608),":")),"")</f>
        <v/>
      </c>
      <c r="J784" s="28"/>
      <c r="K784" s="28" t="str">
        <f t="shared" si="11"/>
        <v/>
      </c>
    </row>
    <row r="785" spans="8:11" hidden="1" outlineLevel="1" x14ac:dyDescent="0.45">
      <c r="H785" s="28"/>
      <c r="I785" s="28" t="str" cm="1">
        <f t="array" ref="I785">IFERROR(TRIM(_xlfn.TEXTSPLIT(_xlfn.XLOOKUP(H785,techniques!$A$2:$A$608,techniques!$B$2:$B$608),":")),"")</f>
        <v/>
      </c>
      <c r="J785" s="28"/>
      <c r="K785" s="28" t="str">
        <f t="shared" ref="K785:K848" si="12">IF(J785="",_xlfn.TEXTJOIN(": ",TRUE,H785,I785),_xlfn.TEXTJOIN(": ",TRUE,H785,J785))</f>
        <v/>
      </c>
    </row>
    <row r="786" spans="8:11" hidden="1" outlineLevel="1" x14ac:dyDescent="0.45">
      <c r="H786" s="28"/>
      <c r="I786" s="28" t="str" cm="1">
        <f t="array" ref="I786">IFERROR(TRIM(_xlfn.TEXTSPLIT(_xlfn.XLOOKUP(H786,techniques!$A$2:$A$608,techniques!$B$2:$B$608),":")),"")</f>
        <v/>
      </c>
      <c r="J786" s="28"/>
      <c r="K786" s="28" t="str">
        <f t="shared" si="12"/>
        <v/>
      </c>
    </row>
    <row r="787" spans="8:11" hidden="1" outlineLevel="1" x14ac:dyDescent="0.45">
      <c r="H787" s="28"/>
      <c r="I787" s="28" t="str" cm="1">
        <f t="array" ref="I787">IFERROR(TRIM(_xlfn.TEXTSPLIT(_xlfn.XLOOKUP(H787,techniques!$A$2:$A$608,techniques!$B$2:$B$608),":")),"")</f>
        <v/>
      </c>
      <c r="J787" s="28"/>
      <c r="K787" s="28" t="str">
        <f t="shared" si="12"/>
        <v/>
      </c>
    </row>
    <row r="788" spans="8:11" hidden="1" outlineLevel="1" x14ac:dyDescent="0.45">
      <c r="H788" s="28"/>
      <c r="I788" s="28" t="str" cm="1">
        <f t="array" ref="I788">IFERROR(TRIM(_xlfn.TEXTSPLIT(_xlfn.XLOOKUP(H788,techniques!$A$2:$A$608,techniques!$B$2:$B$608),":")),"")</f>
        <v/>
      </c>
      <c r="J788" s="28"/>
      <c r="K788" s="28" t="str">
        <f t="shared" si="12"/>
        <v/>
      </c>
    </row>
    <row r="789" spans="8:11" hidden="1" outlineLevel="1" x14ac:dyDescent="0.45">
      <c r="H789" s="28"/>
      <c r="I789" s="28" t="str" cm="1">
        <f t="array" ref="I789">IFERROR(TRIM(_xlfn.TEXTSPLIT(_xlfn.XLOOKUP(H789,techniques!$A$2:$A$608,techniques!$B$2:$B$608),":")),"")</f>
        <v/>
      </c>
      <c r="J789" s="28"/>
      <c r="K789" s="28" t="str">
        <f t="shared" si="12"/>
        <v/>
      </c>
    </row>
    <row r="790" spans="8:11" hidden="1" outlineLevel="1" x14ac:dyDescent="0.45">
      <c r="H790" s="28"/>
      <c r="I790" s="28" t="str" cm="1">
        <f t="array" ref="I790">IFERROR(TRIM(_xlfn.TEXTSPLIT(_xlfn.XLOOKUP(H790,techniques!$A$2:$A$608,techniques!$B$2:$B$608),":")),"")</f>
        <v/>
      </c>
      <c r="J790" s="28"/>
      <c r="K790" s="28" t="str">
        <f t="shared" si="12"/>
        <v/>
      </c>
    </row>
    <row r="791" spans="8:11" hidden="1" outlineLevel="1" x14ac:dyDescent="0.45">
      <c r="H791" s="28"/>
      <c r="I791" s="28" t="str" cm="1">
        <f t="array" ref="I791">IFERROR(TRIM(_xlfn.TEXTSPLIT(_xlfn.XLOOKUP(H791,techniques!$A$2:$A$608,techniques!$B$2:$B$608),":")),"")</f>
        <v/>
      </c>
      <c r="J791" s="28"/>
      <c r="K791" s="28" t="str">
        <f t="shared" si="12"/>
        <v/>
      </c>
    </row>
    <row r="792" spans="8:11" hidden="1" outlineLevel="1" x14ac:dyDescent="0.45">
      <c r="H792" s="28"/>
      <c r="I792" s="28" t="str" cm="1">
        <f t="array" ref="I792">IFERROR(TRIM(_xlfn.TEXTSPLIT(_xlfn.XLOOKUP(H792,techniques!$A$2:$A$608,techniques!$B$2:$B$608),":")),"")</f>
        <v/>
      </c>
      <c r="J792" s="28"/>
      <c r="K792" s="28" t="str">
        <f t="shared" si="12"/>
        <v/>
      </c>
    </row>
    <row r="793" spans="8:11" hidden="1" outlineLevel="1" x14ac:dyDescent="0.45">
      <c r="H793" s="28"/>
      <c r="I793" s="28" t="str" cm="1">
        <f t="array" ref="I793">IFERROR(TRIM(_xlfn.TEXTSPLIT(_xlfn.XLOOKUP(H793,techniques!$A$2:$A$608,techniques!$B$2:$B$608),":")),"")</f>
        <v/>
      </c>
      <c r="J793" s="28"/>
      <c r="K793" s="28" t="str">
        <f t="shared" si="12"/>
        <v/>
      </c>
    </row>
    <row r="794" spans="8:11" hidden="1" outlineLevel="1" x14ac:dyDescent="0.45">
      <c r="H794" s="28"/>
      <c r="I794" s="28" t="str" cm="1">
        <f t="array" ref="I794">IFERROR(TRIM(_xlfn.TEXTSPLIT(_xlfn.XLOOKUP(H794,techniques!$A$2:$A$608,techniques!$B$2:$B$608),":")),"")</f>
        <v/>
      </c>
      <c r="J794" s="28"/>
      <c r="K794" s="28" t="str">
        <f t="shared" si="12"/>
        <v/>
      </c>
    </row>
    <row r="795" spans="8:11" hidden="1" outlineLevel="1" x14ac:dyDescent="0.45">
      <c r="H795" s="28"/>
      <c r="I795" s="28" t="str" cm="1">
        <f t="array" ref="I795">IFERROR(TRIM(_xlfn.TEXTSPLIT(_xlfn.XLOOKUP(H795,techniques!$A$2:$A$608,techniques!$B$2:$B$608),":")),"")</f>
        <v/>
      </c>
      <c r="J795" s="28"/>
      <c r="K795" s="28" t="str">
        <f t="shared" si="12"/>
        <v/>
      </c>
    </row>
    <row r="796" spans="8:11" hidden="1" outlineLevel="1" x14ac:dyDescent="0.45">
      <c r="H796" s="28"/>
      <c r="I796" s="28" t="str" cm="1">
        <f t="array" ref="I796">IFERROR(TRIM(_xlfn.TEXTSPLIT(_xlfn.XLOOKUP(H796,techniques!$A$2:$A$608,techniques!$B$2:$B$608),":")),"")</f>
        <v/>
      </c>
      <c r="J796" s="28"/>
      <c r="K796" s="28" t="str">
        <f t="shared" si="12"/>
        <v/>
      </c>
    </row>
    <row r="797" spans="8:11" hidden="1" outlineLevel="1" x14ac:dyDescent="0.45">
      <c r="H797" s="28"/>
      <c r="I797" s="28" t="str" cm="1">
        <f t="array" ref="I797">IFERROR(TRIM(_xlfn.TEXTSPLIT(_xlfn.XLOOKUP(H797,techniques!$A$2:$A$608,techniques!$B$2:$B$608),":")),"")</f>
        <v/>
      </c>
      <c r="J797" s="28"/>
      <c r="K797" s="28" t="str">
        <f t="shared" si="12"/>
        <v/>
      </c>
    </row>
    <row r="798" spans="8:11" hidden="1" outlineLevel="1" x14ac:dyDescent="0.45">
      <c r="H798" s="28"/>
      <c r="I798" s="28" t="str" cm="1">
        <f t="array" ref="I798">IFERROR(TRIM(_xlfn.TEXTSPLIT(_xlfn.XLOOKUP(H798,techniques!$A$2:$A$608,techniques!$B$2:$B$608),":")),"")</f>
        <v/>
      </c>
      <c r="J798" s="28"/>
      <c r="K798" s="28" t="str">
        <f t="shared" si="12"/>
        <v/>
      </c>
    </row>
    <row r="799" spans="8:11" hidden="1" outlineLevel="1" x14ac:dyDescent="0.45">
      <c r="H799" s="28"/>
      <c r="I799" s="28" t="str" cm="1">
        <f t="array" ref="I799">IFERROR(TRIM(_xlfn.TEXTSPLIT(_xlfn.XLOOKUP(H799,techniques!$A$2:$A$608,techniques!$B$2:$B$608),":")),"")</f>
        <v/>
      </c>
      <c r="J799" s="28"/>
      <c r="K799" s="28" t="str">
        <f t="shared" si="12"/>
        <v/>
      </c>
    </row>
    <row r="800" spans="8:11" hidden="1" outlineLevel="1" x14ac:dyDescent="0.45">
      <c r="H800" s="28"/>
      <c r="I800" s="28" t="str" cm="1">
        <f t="array" ref="I800">IFERROR(TRIM(_xlfn.TEXTSPLIT(_xlfn.XLOOKUP(H800,techniques!$A$2:$A$608,techniques!$B$2:$B$608),":")),"")</f>
        <v/>
      </c>
      <c r="J800" s="28"/>
      <c r="K800" s="28" t="str">
        <f t="shared" si="12"/>
        <v/>
      </c>
    </row>
    <row r="801" spans="8:11" hidden="1" outlineLevel="1" x14ac:dyDescent="0.45">
      <c r="H801" s="28"/>
      <c r="I801" s="28" t="str" cm="1">
        <f t="array" ref="I801">IFERROR(TRIM(_xlfn.TEXTSPLIT(_xlfn.XLOOKUP(H801,techniques!$A$2:$A$608,techniques!$B$2:$B$608),":")),"")</f>
        <v/>
      </c>
      <c r="J801" s="28"/>
      <c r="K801" s="28" t="str">
        <f t="shared" si="12"/>
        <v/>
      </c>
    </row>
    <row r="802" spans="8:11" hidden="1" outlineLevel="1" x14ac:dyDescent="0.45">
      <c r="H802" s="28"/>
      <c r="I802" s="28" t="str" cm="1">
        <f t="array" ref="I802">IFERROR(TRIM(_xlfn.TEXTSPLIT(_xlfn.XLOOKUP(H802,techniques!$A$2:$A$608,techniques!$B$2:$B$608),":")),"")</f>
        <v/>
      </c>
      <c r="J802" s="28"/>
      <c r="K802" s="28" t="str">
        <f t="shared" si="12"/>
        <v/>
      </c>
    </row>
    <row r="803" spans="8:11" hidden="1" outlineLevel="1" x14ac:dyDescent="0.45">
      <c r="H803" s="28"/>
      <c r="I803" s="28" t="str" cm="1">
        <f t="array" ref="I803">IFERROR(TRIM(_xlfn.TEXTSPLIT(_xlfn.XLOOKUP(H803,techniques!$A$2:$A$608,techniques!$B$2:$B$608),":")),"")</f>
        <v/>
      </c>
      <c r="J803" s="28"/>
      <c r="K803" s="28" t="str">
        <f t="shared" si="12"/>
        <v/>
      </c>
    </row>
    <row r="804" spans="8:11" hidden="1" outlineLevel="1" x14ac:dyDescent="0.45">
      <c r="H804" s="28"/>
      <c r="I804" s="28" t="str" cm="1">
        <f t="array" ref="I804">IFERROR(TRIM(_xlfn.TEXTSPLIT(_xlfn.XLOOKUP(H804,techniques!$A$2:$A$608,techniques!$B$2:$B$608),":")),"")</f>
        <v/>
      </c>
      <c r="J804" s="28"/>
      <c r="K804" s="28" t="str">
        <f t="shared" si="12"/>
        <v/>
      </c>
    </row>
    <row r="805" spans="8:11" hidden="1" outlineLevel="1" x14ac:dyDescent="0.45">
      <c r="H805" s="28"/>
      <c r="I805" s="28" t="str" cm="1">
        <f t="array" ref="I805">IFERROR(TRIM(_xlfn.TEXTSPLIT(_xlfn.XLOOKUP(H805,techniques!$A$2:$A$608,techniques!$B$2:$B$608),":")),"")</f>
        <v/>
      </c>
      <c r="J805" s="28"/>
      <c r="K805" s="28" t="str">
        <f t="shared" si="12"/>
        <v/>
      </c>
    </row>
    <row r="806" spans="8:11" hidden="1" outlineLevel="1" x14ac:dyDescent="0.45">
      <c r="H806" s="28"/>
      <c r="I806" s="28" t="str" cm="1">
        <f t="array" ref="I806">IFERROR(TRIM(_xlfn.TEXTSPLIT(_xlfn.XLOOKUP(H806,techniques!$A$2:$A$608,techniques!$B$2:$B$608),":")),"")</f>
        <v/>
      </c>
      <c r="J806" s="28"/>
      <c r="K806" s="28" t="str">
        <f t="shared" si="12"/>
        <v/>
      </c>
    </row>
    <row r="807" spans="8:11" hidden="1" outlineLevel="1" x14ac:dyDescent="0.45">
      <c r="H807" s="28"/>
      <c r="I807" s="28" t="str" cm="1">
        <f t="array" ref="I807">IFERROR(TRIM(_xlfn.TEXTSPLIT(_xlfn.XLOOKUP(H807,techniques!$A$2:$A$608,techniques!$B$2:$B$608),":")),"")</f>
        <v/>
      </c>
      <c r="J807" s="28"/>
      <c r="K807" s="28" t="str">
        <f t="shared" si="12"/>
        <v/>
      </c>
    </row>
    <row r="808" spans="8:11" hidden="1" outlineLevel="1" x14ac:dyDescent="0.45">
      <c r="H808" s="28"/>
      <c r="I808" s="28" t="str" cm="1">
        <f t="array" ref="I808">IFERROR(TRIM(_xlfn.TEXTSPLIT(_xlfn.XLOOKUP(H808,techniques!$A$2:$A$608,techniques!$B$2:$B$608),":")),"")</f>
        <v/>
      </c>
      <c r="J808" s="28"/>
      <c r="K808" s="28" t="str">
        <f t="shared" si="12"/>
        <v/>
      </c>
    </row>
    <row r="809" spans="8:11" hidden="1" outlineLevel="1" x14ac:dyDescent="0.45">
      <c r="H809" s="28"/>
      <c r="I809" s="28" t="str" cm="1">
        <f t="array" ref="I809">IFERROR(TRIM(_xlfn.TEXTSPLIT(_xlfn.XLOOKUP(H809,techniques!$A$2:$A$608,techniques!$B$2:$B$608),":")),"")</f>
        <v/>
      </c>
      <c r="J809" s="28"/>
      <c r="K809" s="28" t="str">
        <f t="shared" si="12"/>
        <v/>
      </c>
    </row>
    <row r="810" spans="8:11" hidden="1" outlineLevel="1" x14ac:dyDescent="0.45">
      <c r="H810" s="28"/>
      <c r="I810" s="28" t="str" cm="1">
        <f t="array" ref="I810">IFERROR(TRIM(_xlfn.TEXTSPLIT(_xlfn.XLOOKUP(H810,techniques!$A$2:$A$608,techniques!$B$2:$B$608),":")),"")</f>
        <v/>
      </c>
      <c r="J810" s="28"/>
      <c r="K810" s="28" t="str">
        <f t="shared" si="12"/>
        <v/>
      </c>
    </row>
    <row r="811" spans="8:11" hidden="1" outlineLevel="1" x14ac:dyDescent="0.45">
      <c r="H811" s="28"/>
      <c r="I811" s="28" t="str" cm="1">
        <f t="array" ref="I811">IFERROR(TRIM(_xlfn.TEXTSPLIT(_xlfn.XLOOKUP(H811,techniques!$A$2:$A$608,techniques!$B$2:$B$608),":")),"")</f>
        <v/>
      </c>
      <c r="J811" s="28"/>
      <c r="K811" s="28" t="str">
        <f t="shared" si="12"/>
        <v/>
      </c>
    </row>
    <row r="812" spans="8:11" hidden="1" outlineLevel="1" x14ac:dyDescent="0.45">
      <c r="H812" s="28"/>
      <c r="I812" s="28" t="str" cm="1">
        <f t="array" ref="I812">IFERROR(TRIM(_xlfn.TEXTSPLIT(_xlfn.XLOOKUP(H812,techniques!$A$2:$A$608,techniques!$B$2:$B$608),":")),"")</f>
        <v/>
      </c>
      <c r="J812" s="28"/>
      <c r="K812" s="28" t="str">
        <f t="shared" si="12"/>
        <v/>
      </c>
    </row>
    <row r="813" spans="8:11" hidden="1" outlineLevel="1" x14ac:dyDescent="0.45">
      <c r="H813" s="28"/>
      <c r="I813" s="28" t="str" cm="1">
        <f t="array" ref="I813">IFERROR(TRIM(_xlfn.TEXTSPLIT(_xlfn.XLOOKUP(H813,techniques!$A$2:$A$608,techniques!$B$2:$B$608),":")),"")</f>
        <v/>
      </c>
      <c r="J813" s="28"/>
      <c r="K813" s="28" t="str">
        <f t="shared" si="12"/>
        <v/>
      </c>
    </row>
    <row r="814" spans="8:11" hidden="1" outlineLevel="1" x14ac:dyDescent="0.45">
      <c r="H814" s="28"/>
      <c r="I814" s="28" t="str" cm="1">
        <f t="array" ref="I814">IFERROR(TRIM(_xlfn.TEXTSPLIT(_xlfn.XLOOKUP(H814,techniques!$A$2:$A$608,techniques!$B$2:$B$608),":")),"")</f>
        <v/>
      </c>
      <c r="J814" s="28"/>
      <c r="K814" s="28" t="str">
        <f t="shared" si="12"/>
        <v/>
      </c>
    </row>
    <row r="815" spans="8:11" hidden="1" outlineLevel="1" x14ac:dyDescent="0.45">
      <c r="H815" s="28"/>
      <c r="I815" s="28" t="str" cm="1">
        <f t="array" ref="I815">IFERROR(TRIM(_xlfn.TEXTSPLIT(_xlfn.XLOOKUP(H815,techniques!$A$2:$A$608,techniques!$B$2:$B$608),":")),"")</f>
        <v/>
      </c>
      <c r="J815" s="28"/>
      <c r="K815" s="28" t="str">
        <f t="shared" si="12"/>
        <v/>
      </c>
    </row>
    <row r="816" spans="8:11" hidden="1" outlineLevel="1" x14ac:dyDescent="0.45">
      <c r="H816" s="28"/>
      <c r="I816" s="28" t="str" cm="1">
        <f t="array" ref="I816">IFERROR(TRIM(_xlfn.TEXTSPLIT(_xlfn.XLOOKUP(H816,techniques!$A$2:$A$608,techniques!$B$2:$B$608),":")),"")</f>
        <v/>
      </c>
      <c r="J816" s="28"/>
      <c r="K816" s="28" t="str">
        <f t="shared" si="12"/>
        <v/>
      </c>
    </row>
    <row r="817" spans="8:11" hidden="1" outlineLevel="1" x14ac:dyDescent="0.45">
      <c r="H817" s="28"/>
      <c r="I817" s="28" t="str" cm="1">
        <f t="array" ref="I817">IFERROR(TRIM(_xlfn.TEXTSPLIT(_xlfn.XLOOKUP(H817,techniques!$A$2:$A$608,techniques!$B$2:$B$608),":")),"")</f>
        <v/>
      </c>
      <c r="J817" s="28"/>
      <c r="K817" s="28" t="str">
        <f t="shared" si="12"/>
        <v/>
      </c>
    </row>
    <row r="818" spans="8:11" hidden="1" outlineLevel="1" x14ac:dyDescent="0.45">
      <c r="H818" s="28"/>
      <c r="I818" s="28" t="str" cm="1">
        <f t="array" ref="I818">IFERROR(TRIM(_xlfn.TEXTSPLIT(_xlfn.XLOOKUP(H818,techniques!$A$2:$A$608,techniques!$B$2:$B$608),":")),"")</f>
        <v/>
      </c>
      <c r="J818" s="28"/>
      <c r="K818" s="28" t="str">
        <f t="shared" si="12"/>
        <v/>
      </c>
    </row>
    <row r="819" spans="8:11" hidden="1" outlineLevel="1" x14ac:dyDescent="0.45">
      <c r="H819" s="28"/>
      <c r="I819" s="28" t="str" cm="1">
        <f t="array" ref="I819">IFERROR(TRIM(_xlfn.TEXTSPLIT(_xlfn.XLOOKUP(H819,techniques!$A$2:$A$608,techniques!$B$2:$B$608),":")),"")</f>
        <v/>
      </c>
      <c r="J819" s="28"/>
      <c r="K819" s="28" t="str">
        <f t="shared" si="12"/>
        <v/>
      </c>
    </row>
    <row r="820" spans="8:11" hidden="1" outlineLevel="1" x14ac:dyDescent="0.45">
      <c r="H820" s="28"/>
      <c r="I820" s="28" t="str" cm="1">
        <f t="array" ref="I820">IFERROR(TRIM(_xlfn.TEXTSPLIT(_xlfn.XLOOKUP(H820,techniques!$A$2:$A$608,techniques!$B$2:$B$608),":")),"")</f>
        <v/>
      </c>
      <c r="J820" s="28"/>
      <c r="K820" s="28" t="str">
        <f t="shared" si="12"/>
        <v/>
      </c>
    </row>
    <row r="821" spans="8:11" hidden="1" outlineLevel="1" x14ac:dyDescent="0.45">
      <c r="H821" s="28"/>
      <c r="I821" s="28" t="str" cm="1">
        <f t="array" ref="I821">IFERROR(TRIM(_xlfn.TEXTSPLIT(_xlfn.XLOOKUP(H821,techniques!$A$2:$A$608,techniques!$B$2:$B$608),":")),"")</f>
        <v/>
      </c>
      <c r="J821" s="28"/>
      <c r="K821" s="28" t="str">
        <f t="shared" si="12"/>
        <v/>
      </c>
    </row>
    <row r="822" spans="8:11" hidden="1" outlineLevel="1" x14ac:dyDescent="0.45">
      <c r="H822" s="28"/>
      <c r="I822" s="28" t="str" cm="1">
        <f t="array" ref="I822">IFERROR(TRIM(_xlfn.TEXTSPLIT(_xlfn.XLOOKUP(H822,techniques!$A$2:$A$608,techniques!$B$2:$B$608),":")),"")</f>
        <v/>
      </c>
      <c r="J822" s="28"/>
      <c r="K822" s="28" t="str">
        <f t="shared" si="12"/>
        <v/>
      </c>
    </row>
    <row r="823" spans="8:11" hidden="1" outlineLevel="1" x14ac:dyDescent="0.45">
      <c r="H823" s="28"/>
      <c r="I823" s="28" t="str" cm="1">
        <f t="array" ref="I823">IFERROR(TRIM(_xlfn.TEXTSPLIT(_xlfn.XLOOKUP(H823,techniques!$A$2:$A$608,techniques!$B$2:$B$608),":")),"")</f>
        <v/>
      </c>
      <c r="J823" s="28"/>
      <c r="K823" s="28" t="str">
        <f t="shared" si="12"/>
        <v/>
      </c>
    </row>
    <row r="824" spans="8:11" hidden="1" outlineLevel="1" x14ac:dyDescent="0.45">
      <c r="H824" s="28"/>
      <c r="I824" s="28" t="str" cm="1">
        <f t="array" ref="I824">IFERROR(TRIM(_xlfn.TEXTSPLIT(_xlfn.XLOOKUP(H824,techniques!$A$2:$A$608,techniques!$B$2:$B$608),":")),"")</f>
        <v/>
      </c>
      <c r="J824" s="28"/>
      <c r="K824" s="28" t="str">
        <f t="shared" si="12"/>
        <v/>
      </c>
    </row>
    <row r="825" spans="8:11" hidden="1" outlineLevel="1" x14ac:dyDescent="0.45">
      <c r="H825" s="28"/>
      <c r="I825" s="28" t="str" cm="1">
        <f t="array" ref="I825">IFERROR(TRIM(_xlfn.TEXTSPLIT(_xlfn.XLOOKUP(H825,techniques!$A$2:$A$608,techniques!$B$2:$B$608),":")),"")</f>
        <v/>
      </c>
      <c r="J825" s="28"/>
      <c r="K825" s="28" t="str">
        <f t="shared" si="12"/>
        <v/>
      </c>
    </row>
    <row r="826" spans="8:11" hidden="1" outlineLevel="1" x14ac:dyDescent="0.45">
      <c r="H826" s="28"/>
      <c r="I826" s="28" t="str" cm="1">
        <f t="array" ref="I826">IFERROR(TRIM(_xlfn.TEXTSPLIT(_xlfn.XLOOKUP(H826,techniques!$A$2:$A$608,techniques!$B$2:$B$608),":")),"")</f>
        <v/>
      </c>
      <c r="J826" s="28"/>
      <c r="K826" s="28" t="str">
        <f t="shared" si="12"/>
        <v/>
      </c>
    </row>
    <row r="827" spans="8:11" hidden="1" outlineLevel="1" x14ac:dyDescent="0.45">
      <c r="H827" s="28"/>
      <c r="I827" s="28" t="str" cm="1">
        <f t="array" ref="I827">IFERROR(TRIM(_xlfn.TEXTSPLIT(_xlfn.XLOOKUP(H827,techniques!$A$2:$A$608,techniques!$B$2:$B$608),":")),"")</f>
        <v/>
      </c>
      <c r="J827" s="28"/>
      <c r="K827" s="28" t="str">
        <f t="shared" si="12"/>
        <v/>
      </c>
    </row>
    <row r="828" spans="8:11" hidden="1" outlineLevel="1" x14ac:dyDescent="0.45">
      <c r="H828" s="28"/>
      <c r="I828" s="28" t="str" cm="1">
        <f t="array" ref="I828">IFERROR(TRIM(_xlfn.TEXTSPLIT(_xlfn.XLOOKUP(H828,techniques!$A$2:$A$608,techniques!$B$2:$B$608),":")),"")</f>
        <v/>
      </c>
      <c r="J828" s="28"/>
      <c r="K828" s="28" t="str">
        <f t="shared" si="12"/>
        <v/>
      </c>
    </row>
    <row r="829" spans="8:11" hidden="1" outlineLevel="1" x14ac:dyDescent="0.45">
      <c r="H829" s="28"/>
      <c r="I829" s="28" t="str" cm="1">
        <f t="array" ref="I829">IFERROR(TRIM(_xlfn.TEXTSPLIT(_xlfn.XLOOKUP(H829,techniques!$A$2:$A$608,techniques!$B$2:$B$608),":")),"")</f>
        <v/>
      </c>
      <c r="J829" s="28"/>
      <c r="K829" s="28" t="str">
        <f t="shared" si="12"/>
        <v/>
      </c>
    </row>
    <row r="830" spans="8:11" hidden="1" outlineLevel="1" x14ac:dyDescent="0.45">
      <c r="H830" s="28"/>
      <c r="I830" s="28" t="str" cm="1">
        <f t="array" ref="I830">IFERROR(TRIM(_xlfn.TEXTSPLIT(_xlfn.XLOOKUP(H830,techniques!$A$2:$A$608,techniques!$B$2:$B$608),":")),"")</f>
        <v/>
      </c>
      <c r="J830" s="28"/>
      <c r="K830" s="28" t="str">
        <f t="shared" si="12"/>
        <v/>
      </c>
    </row>
    <row r="831" spans="8:11" hidden="1" outlineLevel="1" x14ac:dyDescent="0.45">
      <c r="H831" s="28"/>
      <c r="I831" s="28" t="str" cm="1">
        <f t="array" ref="I831">IFERROR(TRIM(_xlfn.TEXTSPLIT(_xlfn.XLOOKUP(H831,techniques!$A$2:$A$608,techniques!$B$2:$B$608),":")),"")</f>
        <v/>
      </c>
      <c r="J831" s="28"/>
      <c r="K831" s="28" t="str">
        <f t="shared" si="12"/>
        <v/>
      </c>
    </row>
    <row r="832" spans="8:11" hidden="1" outlineLevel="1" x14ac:dyDescent="0.45">
      <c r="H832" s="28"/>
      <c r="I832" s="28" t="str" cm="1">
        <f t="array" ref="I832">IFERROR(TRIM(_xlfn.TEXTSPLIT(_xlfn.XLOOKUP(H832,techniques!$A$2:$A$608,techniques!$B$2:$B$608),":")),"")</f>
        <v/>
      </c>
      <c r="J832" s="28"/>
      <c r="K832" s="28" t="str">
        <f t="shared" si="12"/>
        <v/>
      </c>
    </row>
    <row r="833" spans="8:11" hidden="1" outlineLevel="1" x14ac:dyDescent="0.45">
      <c r="H833" s="28"/>
      <c r="I833" s="28" t="str" cm="1">
        <f t="array" ref="I833">IFERROR(TRIM(_xlfn.TEXTSPLIT(_xlfn.XLOOKUP(H833,techniques!$A$2:$A$608,techniques!$B$2:$B$608),":")),"")</f>
        <v/>
      </c>
      <c r="J833" s="28"/>
      <c r="K833" s="28" t="str">
        <f t="shared" si="12"/>
        <v/>
      </c>
    </row>
    <row r="834" spans="8:11" hidden="1" outlineLevel="1" x14ac:dyDescent="0.45">
      <c r="H834" s="28"/>
      <c r="I834" s="28" t="str" cm="1">
        <f t="array" ref="I834">IFERROR(TRIM(_xlfn.TEXTSPLIT(_xlfn.XLOOKUP(H834,techniques!$A$2:$A$608,techniques!$B$2:$B$608),":")),"")</f>
        <v/>
      </c>
      <c r="J834" s="28"/>
      <c r="K834" s="28" t="str">
        <f t="shared" si="12"/>
        <v/>
      </c>
    </row>
    <row r="835" spans="8:11" hidden="1" outlineLevel="1" x14ac:dyDescent="0.45">
      <c r="H835" s="28"/>
      <c r="I835" s="28" t="str" cm="1">
        <f t="array" ref="I835">IFERROR(TRIM(_xlfn.TEXTSPLIT(_xlfn.XLOOKUP(H835,techniques!$A$2:$A$608,techniques!$B$2:$B$608),":")),"")</f>
        <v/>
      </c>
      <c r="J835" s="28"/>
      <c r="K835" s="28" t="str">
        <f t="shared" si="12"/>
        <v/>
      </c>
    </row>
    <row r="836" spans="8:11" hidden="1" outlineLevel="1" x14ac:dyDescent="0.45">
      <c r="H836" s="28"/>
      <c r="I836" s="28" t="str" cm="1">
        <f t="array" ref="I836">IFERROR(TRIM(_xlfn.TEXTSPLIT(_xlfn.XLOOKUP(H836,techniques!$A$2:$A$608,techniques!$B$2:$B$608),":")),"")</f>
        <v/>
      </c>
      <c r="J836" s="28"/>
      <c r="K836" s="28" t="str">
        <f t="shared" si="12"/>
        <v/>
      </c>
    </row>
    <row r="837" spans="8:11" hidden="1" outlineLevel="1" x14ac:dyDescent="0.45">
      <c r="H837" s="28"/>
      <c r="I837" s="28" t="str" cm="1">
        <f t="array" ref="I837">IFERROR(TRIM(_xlfn.TEXTSPLIT(_xlfn.XLOOKUP(H837,techniques!$A$2:$A$608,techniques!$B$2:$B$608),":")),"")</f>
        <v/>
      </c>
      <c r="J837" s="28"/>
      <c r="K837" s="28" t="str">
        <f t="shared" si="12"/>
        <v/>
      </c>
    </row>
    <row r="838" spans="8:11" hidden="1" outlineLevel="1" x14ac:dyDescent="0.45">
      <c r="H838" s="28"/>
      <c r="I838" s="28" t="str" cm="1">
        <f t="array" ref="I838">IFERROR(TRIM(_xlfn.TEXTSPLIT(_xlfn.XLOOKUP(H838,techniques!$A$2:$A$608,techniques!$B$2:$B$608),":")),"")</f>
        <v/>
      </c>
      <c r="J838" s="28"/>
      <c r="K838" s="28" t="str">
        <f t="shared" si="12"/>
        <v/>
      </c>
    </row>
    <row r="839" spans="8:11" hidden="1" outlineLevel="1" x14ac:dyDescent="0.45">
      <c r="H839" s="28"/>
      <c r="I839" s="28" t="str" cm="1">
        <f t="array" ref="I839">IFERROR(TRIM(_xlfn.TEXTSPLIT(_xlfn.XLOOKUP(H839,techniques!$A$2:$A$608,techniques!$B$2:$B$608),":")),"")</f>
        <v/>
      </c>
      <c r="J839" s="28"/>
      <c r="K839" s="28" t="str">
        <f t="shared" si="12"/>
        <v/>
      </c>
    </row>
    <row r="840" spans="8:11" hidden="1" outlineLevel="1" x14ac:dyDescent="0.45">
      <c r="H840" s="28"/>
      <c r="I840" s="28" t="str" cm="1">
        <f t="array" ref="I840">IFERROR(TRIM(_xlfn.TEXTSPLIT(_xlfn.XLOOKUP(H840,techniques!$A$2:$A$608,techniques!$B$2:$B$608),":")),"")</f>
        <v/>
      </c>
      <c r="J840" s="28"/>
      <c r="K840" s="28" t="str">
        <f t="shared" si="12"/>
        <v/>
      </c>
    </row>
    <row r="841" spans="8:11" hidden="1" outlineLevel="1" x14ac:dyDescent="0.45">
      <c r="H841" s="28"/>
      <c r="I841" s="28" t="str" cm="1">
        <f t="array" ref="I841">IFERROR(TRIM(_xlfn.TEXTSPLIT(_xlfn.XLOOKUP(H841,techniques!$A$2:$A$608,techniques!$B$2:$B$608),":")),"")</f>
        <v/>
      </c>
      <c r="J841" s="28"/>
      <c r="K841" s="28" t="str">
        <f t="shared" si="12"/>
        <v/>
      </c>
    </row>
    <row r="842" spans="8:11" hidden="1" outlineLevel="1" x14ac:dyDescent="0.45">
      <c r="H842" s="28"/>
      <c r="I842" s="28" t="str" cm="1">
        <f t="array" ref="I842">IFERROR(TRIM(_xlfn.TEXTSPLIT(_xlfn.XLOOKUP(H842,techniques!$A$2:$A$608,techniques!$B$2:$B$608),":")),"")</f>
        <v/>
      </c>
      <c r="J842" s="28"/>
      <c r="K842" s="28" t="str">
        <f t="shared" si="12"/>
        <v/>
      </c>
    </row>
    <row r="843" spans="8:11" hidden="1" outlineLevel="1" x14ac:dyDescent="0.45">
      <c r="H843" s="28"/>
      <c r="I843" s="28" t="str" cm="1">
        <f t="array" ref="I843">IFERROR(TRIM(_xlfn.TEXTSPLIT(_xlfn.XLOOKUP(H843,techniques!$A$2:$A$608,techniques!$B$2:$B$608),":")),"")</f>
        <v/>
      </c>
      <c r="J843" s="28"/>
      <c r="K843" s="28" t="str">
        <f t="shared" si="12"/>
        <v/>
      </c>
    </row>
    <row r="844" spans="8:11" hidden="1" outlineLevel="1" x14ac:dyDescent="0.45">
      <c r="H844" s="28"/>
      <c r="I844" s="28" t="str" cm="1">
        <f t="array" ref="I844">IFERROR(TRIM(_xlfn.TEXTSPLIT(_xlfn.XLOOKUP(H844,techniques!$A$2:$A$608,techniques!$B$2:$B$608),":")),"")</f>
        <v/>
      </c>
      <c r="J844" s="28"/>
      <c r="K844" s="28" t="str">
        <f t="shared" si="12"/>
        <v/>
      </c>
    </row>
    <row r="845" spans="8:11" hidden="1" outlineLevel="1" x14ac:dyDescent="0.45">
      <c r="H845" s="28"/>
      <c r="I845" s="28" t="str" cm="1">
        <f t="array" ref="I845">IFERROR(TRIM(_xlfn.TEXTSPLIT(_xlfn.XLOOKUP(H845,techniques!$A$2:$A$608,techniques!$B$2:$B$608),":")),"")</f>
        <v/>
      </c>
      <c r="J845" s="28"/>
      <c r="K845" s="28" t="str">
        <f t="shared" si="12"/>
        <v/>
      </c>
    </row>
    <row r="846" spans="8:11" hidden="1" outlineLevel="1" x14ac:dyDescent="0.45">
      <c r="H846" s="28"/>
      <c r="I846" s="28" t="str" cm="1">
        <f t="array" ref="I846">IFERROR(TRIM(_xlfn.TEXTSPLIT(_xlfn.XLOOKUP(H846,techniques!$A$2:$A$608,techniques!$B$2:$B$608),":")),"")</f>
        <v/>
      </c>
      <c r="J846" s="28"/>
      <c r="K846" s="28" t="str">
        <f t="shared" si="12"/>
        <v/>
      </c>
    </row>
    <row r="847" spans="8:11" hidden="1" outlineLevel="1" x14ac:dyDescent="0.45">
      <c r="H847" s="28"/>
      <c r="I847" s="28" t="str" cm="1">
        <f t="array" ref="I847">IFERROR(TRIM(_xlfn.TEXTSPLIT(_xlfn.XLOOKUP(H847,techniques!$A$2:$A$608,techniques!$B$2:$B$608),":")),"")</f>
        <v/>
      </c>
      <c r="J847" s="28"/>
      <c r="K847" s="28" t="str">
        <f t="shared" si="12"/>
        <v/>
      </c>
    </row>
    <row r="848" spans="8:11" hidden="1" outlineLevel="1" x14ac:dyDescent="0.45">
      <c r="H848" s="28"/>
      <c r="I848" s="28" t="str" cm="1">
        <f t="array" ref="I848">IFERROR(TRIM(_xlfn.TEXTSPLIT(_xlfn.XLOOKUP(H848,techniques!$A$2:$A$608,techniques!$B$2:$B$608),":")),"")</f>
        <v/>
      </c>
      <c r="J848" s="28"/>
      <c r="K848" s="28" t="str">
        <f t="shared" si="12"/>
        <v/>
      </c>
    </row>
    <row r="849" spans="8:11" hidden="1" outlineLevel="1" x14ac:dyDescent="0.45">
      <c r="H849" s="28"/>
      <c r="I849" s="28" t="str" cm="1">
        <f t="array" ref="I849">IFERROR(TRIM(_xlfn.TEXTSPLIT(_xlfn.XLOOKUP(H849,techniques!$A$2:$A$608,techniques!$B$2:$B$608),":")),"")</f>
        <v/>
      </c>
      <c r="J849" s="28"/>
      <c r="K849" s="28" t="str">
        <f t="shared" ref="K849:K912" si="13">IF(J849="",_xlfn.TEXTJOIN(": ",TRUE,H849,I849),_xlfn.TEXTJOIN(": ",TRUE,H849,J849))</f>
        <v/>
      </c>
    </row>
    <row r="850" spans="8:11" hidden="1" outlineLevel="1" x14ac:dyDescent="0.45">
      <c r="H850" s="28"/>
      <c r="I850" s="28" t="str" cm="1">
        <f t="array" ref="I850">IFERROR(TRIM(_xlfn.TEXTSPLIT(_xlfn.XLOOKUP(H850,techniques!$A$2:$A$608,techniques!$B$2:$B$608),":")),"")</f>
        <v/>
      </c>
      <c r="J850" s="28"/>
      <c r="K850" s="28" t="str">
        <f t="shared" si="13"/>
        <v/>
      </c>
    </row>
    <row r="851" spans="8:11" hidden="1" outlineLevel="1" x14ac:dyDescent="0.45">
      <c r="H851" s="28"/>
      <c r="I851" s="28" t="str" cm="1">
        <f t="array" ref="I851">IFERROR(TRIM(_xlfn.TEXTSPLIT(_xlfn.XLOOKUP(H851,techniques!$A$2:$A$608,techniques!$B$2:$B$608),":")),"")</f>
        <v/>
      </c>
      <c r="J851" s="28"/>
      <c r="K851" s="28" t="str">
        <f t="shared" si="13"/>
        <v/>
      </c>
    </row>
    <row r="852" spans="8:11" hidden="1" outlineLevel="1" x14ac:dyDescent="0.45">
      <c r="H852" s="28"/>
      <c r="I852" s="28" t="str" cm="1">
        <f t="array" ref="I852">IFERROR(TRIM(_xlfn.TEXTSPLIT(_xlfn.XLOOKUP(H852,techniques!$A$2:$A$608,techniques!$B$2:$B$608),":")),"")</f>
        <v/>
      </c>
      <c r="J852" s="28"/>
      <c r="K852" s="28" t="str">
        <f t="shared" si="13"/>
        <v/>
      </c>
    </row>
    <row r="853" spans="8:11" hidden="1" outlineLevel="1" x14ac:dyDescent="0.45">
      <c r="H853" s="28"/>
      <c r="I853" s="28" t="str" cm="1">
        <f t="array" ref="I853">IFERROR(TRIM(_xlfn.TEXTSPLIT(_xlfn.XLOOKUP(H853,techniques!$A$2:$A$608,techniques!$B$2:$B$608),":")),"")</f>
        <v/>
      </c>
      <c r="J853" s="28"/>
      <c r="K853" s="28" t="str">
        <f t="shared" si="13"/>
        <v/>
      </c>
    </row>
    <row r="854" spans="8:11" hidden="1" outlineLevel="1" x14ac:dyDescent="0.45">
      <c r="H854" s="28"/>
      <c r="I854" s="28" t="str" cm="1">
        <f t="array" ref="I854">IFERROR(TRIM(_xlfn.TEXTSPLIT(_xlfn.XLOOKUP(H854,techniques!$A$2:$A$608,techniques!$B$2:$B$608),":")),"")</f>
        <v/>
      </c>
      <c r="J854" s="28"/>
      <c r="K854" s="28" t="str">
        <f t="shared" si="13"/>
        <v/>
      </c>
    </row>
    <row r="855" spans="8:11" hidden="1" outlineLevel="1" x14ac:dyDescent="0.45">
      <c r="H855" s="28"/>
      <c r="I855" s="28" t="str" cm="1">
        <f t="array" ref="I855">IFERROR(TRIM(_xlfn.TEXTSPLIT(_xlfn.XLOOKUP(H855,techniques!$A$2:$A$608,techniques!$B$2:$B$608),":")),"")</f>
        <v/>
      </c>
      <c r="J855" s="28"/>
      <c r="K855" s="28" t="str">
        <f t="shared" si="13"/>
        <v/>
      </c>
    </row>
    <row r="856" spans="8:11" hidden="1" outlineLevel="1" x14ac:dyDescent="0.45">
      <c r="H856" s="28"/>
      <c r="I856" s="28" t="str" cm="1">
        <f t="array" ref="I856">IFERROR(TRIM(_xlfn.TEXTSPLIT(_xlfn.XLOOKUP(H856,techniques!$A$2:$A$608,techniques!$B$2:$B$608),":")),"")</f>
        <v/>
      </c>
      <c r="J856" s="28"/>
      <c r="K856" s="28" t="str">
        <f t="shared" si="13"/>
        <v/>
      </c>
    </row>
    <row r="857" spans="8:11" hidden="1" outlineLevel="1" x14ac:dyDescent="0.45">
      <c r="H857" s="28"/>
      <c r="I857" s="28" t="str" cm="1">
        <f t="array" ref="I857">IFERROR(TRIM(_xlfn.TEXTSPLIT(_xlfn.XLOOKUP(H857,techniques!$A$2:$A$608,techniques!$B$2:$B$608),":")),"")</f>
        <v/>
      </c>
      <c r="J857" s="28"/>
      <c r="K857" s="28" t="str">
        <f t="shared" si="13"/>
        <v/>
      </c>
    </row>
    <row r="858" spans="8:11" hidden="1" outlineLevel="1" x14ac:dyDescent="0.45">
      <c r="H858" s="28"/>
      <c r="I858" s="28" t="str" cm="1">
        <f t="array" ref="I858">IFERROR(TRIM(_xlfn.TEXTSPLIT(_xlfn.XLOOKUP(H858,techniques!$A$2:$A$608,techniques!$B$2:$B$608),":")),"")</f>
        <v/>
      </c>
      <c r="J858" s="28"/>
      <c r="K858" s="28" t="str">
        <f t="shared" si="13"/>
        <v/>
      </c>
    </row>
    <row r="859" spans="8:11" hidden="1" outlineLevel="1" x14ac:dyDescent="0.45">
      <c r="H859" s="28"/>
      <c r="I859" s="28" t="str" cm="1">
        <f t="array" ref="I859">IFERROR(TRIM(_xlfn.TEXTSPLIT(_xlfn.XLOOKUP(H859,techniques!$A$2:$A$608,techniques!$B$2:$B$608),":")),"")</f>
        <v/>
      </c>
      <c r="J859" s="28"/>
      <c r="K859" s="28" t="str">
        <f t="shared" si="13"/>
        <v/>
      </c>
    </row>
    <row r="860" spans="8:11" hidden="1" outlineLevel="1" x14ac:dyDescent="0.45">
      <c r="H860" s="28"/>
      <c r="I860" s="28" t="str" cm="1">
        <f t="array" ref="I860">IFERROR(TRIM(_xlfn.TEXTSPLIT(_xlfn.XLOOKUP(H860,techniques!$A$2:$A$608,techniques!$B$2:$B$608),":")),"")</f>
        <v/>
      </c>
      <c r="J860" s="28"/>
      <c r="K860" s="28" t="str">
        <f t="shared" si="13"/>
        <v/>
      </c>
    </row>
    <row r="861" spans="8:11" hidden="1" outlineLevel="1" x14ac:dyDescent="0.45">
      <c r="H861" s="28"/>
      <c r="I861" s="28" t="str" cm="1">
        <f t="array" ref="I861">IFERROR(TRIM(_xlfn.TEXTSPLIT(_xlfn.XLOOKUP(H861,techniques!$A$2:$A$608,techniques!$B$2:$B$608),":")),"")</f>
        <v/>
      </c>
      <c r="J861" s="28"/>
      <c r="K861" s="28" t="str">
        <f t="shared" si="13"/>
        <v/>
      </c>
    </row>
    <row r="862" spans="8:11" hidden="1" outlineLevel="1" x14ac:dyDescent="0.45">
      <c r="H862" s="28"/>
      <c r="I862" s="28" t="str" cm="1">
        <f t="array" ref="I862">IFERROR(TRIM(_xlfn.TEXTSPLIT(_xlfn.XLOOKUP(H862,techniques!$A$2:$A$608,techniques!$B$2:$B$608),":")),"")</f>
        <v/>
      </c>
      <c r="J862" s="28"/>
      <c r="K862" s="28" t="str">
        <f t="shared" si="13"/>
        <v/>
      </c>
    </row>
    <row r="863" spans="8:11" hidden="1" outlineLevel="1" x14ac:dyDescent="0.45">
      <c r="H863" s="28"/>
      <c r="I863" s="28" t="str" cm="1">
        <f t="array" ref="I863">IFERROR(TRIM(_xlfn.TEXTSPLIT(_xlfn.XLOOKUP(H863,techniques!$A$2:$A$608,techniques!$B$2:$B$608),":")),"")</f>
        <v/>
      </c>
      <c r="J863" s="28"/>
      <c r="K863" s="28" t="str">
        <f t="shared" si="13"/>
        <v/>
      </c>
    </row>
    <row r="864" spans="8:11" hidden="1" outlineLevel="1" x14ac:dyDescent="0.45">
      <c r="H864" s="28"/>
      <c r="I864" s="28" t="str" cm="1">
        <f t="array" ref="I864">IFERROR(TRIM(_xlfn.TEXTSPLIT(_xlfn.XLOOKUP(H864,techniques!$A$2:$A$608,techniques!$B$2:$B$608),":")),"")</f>
        <v/>
      </c>
      <c r="J864" s="28"/>
      <c r="K864" s="28" t="str">
        <f t="shared" si="13"/>
        <v/>
      </c>
    </row>
    <row r="865" spans="8:11" hidden="1" outlineLevel="1" x14ac:dyDescent="0.45">
      <c r="H865" s="28"/>
      <c r="I865" s="28" t="str" cm="1">
        <f t="array" ref="I865">IFERROR(TRIM(_xlfn.TEXTSPLIT(_xlfn.XLOOKUP(H865,techniques!$A$2:$A$608,techniques!$B$2:$B$608),":")),"")</f>
        <v/>
      </c>
      <c r="J865" s="28"/>
      <c r="K865" s="28" t="str">
        <f t="shared" si="13"/>
        <v/>
      </c>
    </row>
    <row r="866" spans="8:11" hidden="1" outlineLevel="1" x14ac:dyDescent="0.45">
      <c r="H866" s="28"/>
      <c r="I866" s="28" t="str" cm="1">
        <f t="array" ref="I866">IFERROR(TRIM(_xlfn.TEXTSPLIT(_xlfn.XLOOKUP(H866,techniques!$A$2:$A$608,techniques!$B$2:$B$608),":")),"")</f>
        <v/>
      </c>
      <c r="J866" s="28"/>
      <c r="K866" s="28" t="str">
        <f t="shared" si="13"/>
        <v/>
      </c>
    </row>
    <row r="867" spans="8:11" hidden="1" outlineLevel="1" x14ac:dyDescent="0.45">
      <c r="H867" s="28"/>
      <c r="I867" s="28" t="str" cm="1">
        <f t="array" ref="I867">IFERROR(TRIM(_xlfn.TEXTSPLIT(_xlfn.XLOOKUP(H867,techniques!$A$2:$A$608,techniques!$B$2:$B$608),":")),"")</f>
        <v/>
      </c>
      <c r="J867" s="28"/>
      <c r="K867" s="28" t="str">
        <f t="shared" si="13"/>
        <v/>
      </c>
    </row>
    <row r="868" spans="8:11" hidden="1" outlineLevel="1" x14ac:dyDescent="0.45">
      <c r="H868" s="28"/>
      <c r="I868" s="28" t="str" cm="1">
        <f t="array" ref="I868">IFERROR(TRIM(_xlfn.TEXTSPLIT(_xlfn.XLOOKUP(H868,techniques!$A$2:$A$608,techniques!$B$2:$B$608),":")),"")</f>
        <v/>
      </c>
      <c r="J868" s="28"/>
      <c r="K868" s="28" t="str">
        <f t="shared" si="13"/>
        <v/>
      </c>
    </row>
    <row r="869" spans="8:11" hidden="1" outlineLevel="1" x14ac:dyDescent="0.45">
      <c r="H869" s="28"/>
      <c r="I869" s="28" t="str" cm="1">
        <f t="array" ref="I869">IFERROR(TRIM(_xlfn.TEXTSPLIT(_xlfn.XLOOKUP(H869,techniques!$A$2:$A$608,techniques!$B$2:$B$608),":")),"")</f>
        <v/>
      </c>
      <c r="J869" s="28"/>
      <c r="K869" s="28" t="str">
        <f t="shared" si="13"/>
        <v/>
      </c>
    </row>
    <row r="870" spans="8:11" hidden="1" outlineLevel="1" x14ac:dyDescent="0.45">
      <c r="H870" s="28"/>
      <c r="I870" s="28" t="str" cm="1">
        <f t="array" ref="I870">IFERROR(TRIM(_xlfn.TEXTSPLIT(_xlfn.XLOOKUP(H870,techniques!$A$2:$A$608,techniques!$B$2:$B$608),":")),"")</f>
        <v/>
      </c>
      <c r="J870" s="28"/>
      <c r="K870" s="28" t="str">
        <f t="shared" si="13"/>
        <v/>
      </c>
    </row>
    <row r="871" spans="8:11" hidden="1" outlineLevel="1" x14ac:dyDescent="0.45">
      <c r="H871" s="28"/>
      <c r="I871" s="28" t="str" cm="1">
        <f t="array" ref="I871">IFERROR(TRIM(_xlfn.TEXTSPLIT(_xlfn.XLOOKUP(H871,techniques!$A$2:$A$608,techniques!$B$2:$B$608),":")),"")</f>
        <v/>
      </c>
      <c r="J871" s="28"/>
      <c r="K871" s="28" t="str">
        <f t="shared" si="13"/>
        <v/>
      </c>
    </row>
    <row r="872" spans="8:11" hidden="1" outlineLevel="1" x14ac:dyDescent="0.45">
      <c r="H872" s="28"/>
      <c r="I872" s="28" t="str" cm="1">
        <f t="array" ref="I872">IFERROR(TRIM(_xlfn.TEXTSPLIT(_xlfn.XLOOKUP(H872,techniques!$A$2:$A$608,techniques!$B$2:$B$608),":")),"")</f>
        <v/>
      </c>
      <c r="J872" s="28"/>
      <c r="K872" s="28" t="str">
        <f t="shared" si="13"/>
        <v/>
      </c>
    </row>
    <row r="873" spans="8:11" hidden="1" outlineLevel="1" x14ac:dyDescent="0.45">
      <c r="H873" s="28"/>
      <c r="I873" s="28" t="str" cm="1">
        <f t="array" ref="I873">IFERROR(TRIM(_xlfn.TEXTSPLIT(_xlfn.XLOOKUP(H873,techniques!$A$2:$A$608,techniques!$B$2:$B$608),":")),"")</f>
        <v/>
      </c>
      <c r="J873" s="28"/>
      <c r="K873" s="28" t="str">
        <f t="shared" si="13"/>
        <v/>
      </c>
    </row>
    <row r="874" spans="8:11" hidden="1" outlineLevel="1" x14ac:dyDescent="0.45">
      <c r="H874" s="28"/>
      <c r="I874" s="28" t="str" cm="1">
        <f t="array" ref="I874">IFERROR(TRIM(_xlfn.TEXTSPLIT(_xlfn.XLOOKUP(H874,techniques!$A$2:$A$608,techniques!$B$2:$B$608),":")),"")</f>
        <v/>
      </c>
      <c r="J874" s="28"/>
      <c r="K874" s="28" t="str">
        <f t="shared" si="13"/>
        <v/>
      </c>
    </row>
    <row r="875" spans="8:11" hidden="1" outlineLevel="1" x14ac:dyDescent="0.45">
      <c r="H875" s="28"/>
      <c r="I875" s="28" t="str" cm="1">
        <f t="array" ref="I875">IFERROR(TRIM(_xlfn.TEXTSPLIT(_xlfn.XLOOKUP(H875,techniques!$A$2:$A$608,techniques!$B$2:$B$608),":")),"")</f>
        <v/>
      </c>
      <c r="J875" s="28"/>
      <c r="K875" s="28" t="str">
        <f t="shared" si="13"/>
        <v/>
      </c>
    </row>
    <row r="876" spans="8:11" hidden="1" outlineLevel="1" x14ac:dyDescent="0.45">
      <c r="H876" s="28"/>
      <c r="I876" s="28" t="str" cm="1">
        <f t="array" ref="I876">IFERROR(TRIM(_xlfn.TEXTSPLIT(_xlfn.XLOOKUP(H876,techniques!$A$2:$A$608,techniques!$B$2:$B$608),":")),"")</f>
        <v/>
      </c>
      <c r="J876" s="28"/>
      <c r="K876" s="28" t="str">
        <f t="shared" si="13"/>
        <v/>
      </c>
    </row>
    <row r="877" spans="8:11" hidden="1" outlineLevel="1" x14ac:dyDescent="0.45">
      <c r="H877" s="28"/>
      <c r="I877" s="28" t="str" cm="1">
        <f t="array" ref="I877">IFERROR(TRIM(_xlfn.TEXTSPLIT(_xlfn.XLOOKUP(H877,techniques!$A$2:$A$608,techniques!$B$2:$B$608),":")),"")</f>
        <v/>
      </c>
      <c r="J877" s="28"/>
      <c r="K877" s="28" t="str">
        <f t="shared" si="13"/>
        <v/>
      </c>
    </row>
    <row r="878" spans="8:11" hidden="1" outlineLevel="1" x14ac:dyDescent="0.45">
      <c r="H878" s="28"/>
      <c r="I878" s="28" t="str" cm="1">
        <f t="array" ref="I878">IFERROR(TRIM(_xlfn.TEXTSPLIT(_xlfn.XLOOKUP(H878,techniques!$A$2:$A$608,techniques!$B$2:$B$608),":")),"")</f>
        <v/>
      </c>
      <c r="J878" s="28"/>
      <c r="K878" s="28" t="str">
        <f t="shared" si="13"/>
        <v/>
      </c>
    </row>
    <row r="879" spans="8:11" hidden="1" outlineLevel="1" x14ac:dyDescent="0.45">
      <c r="H879" s="28"/>
      <c r="I879" s="28" t="str" cm="1">
        <f t="array" ref="I879">IFERROR(TRIM(_xlfn.TEXTSPLIT(_xlfn.XLOOKUP(H879,techniques!$A$2:$A$608,techniques!$B$2:$B$608),":")),"")</f>
        <v/>
      </c>
      <c r="J879" s="28"/>
      <c r="K879" s="28" t="str">
        <f t="shared" si="13"/>
        <v/>
      </c>
    </row>
    <row r="880" spans="8:11" hidden="1" outlineLevel="1" x14ac:dyDescent="0.45">
      <c r="H880" s="28"/>
      <c r="I880" s="28" t="str" cm="1">
        <f t="array" ref="I880">IFERROR(TRIM(_xlfn.TEXTSPLIT(_xlfn.XLOOKUP(H880,techniques!$A$2:$A$608,techniques!$B$2:$B$608),":")),"")</f>
        <v/>
      </c>
      <c r="J880" s="28"/>
      <c r="K880" s="28" t="str">
        <f t="shared" si="13"/>
        <v/>
      </c>
    </row>
    <row r="881" spans="8:11" hidden="1" outlineLevel="1" x14ac:dyDescent="0.45">
      <c r="H881" s="28"/>
      <c r="I881" s="28" t="str" cm="1">
        <f t="array" ref="I881">IFERROR(TRIM(_xlfn.TEXTSPLIT(_xlfn.XLOOKUP(H881,techniques!$A$2:$A$608,techniques!$B$2:$B$608),":")),"")</f>
        <v/>
      </c>
      <c r="J881" s="28"/>
      <c r="K881" s="28" t="str">
        <f t="shared" si="13"/>
        <v/>
      </c>
    </row>
    <row r="882" spans="8:11" hidden="1" outlineLevel="1" x14ac:dyDescent="0.45">
      <c r="H882" s="28"/>
      <c r="I882" s="28" t="str" cm="1">
        <f t="array" ref="I882">IFERROR(TRIM(_xlfn.TEXTSPLIT(_xlfn.XLOOKUP(H882,techniques!$A$2:$A$608,techniques!$B$2:$B$608),":")),"")</f>
        <v/>
      </c>
      <c r="J882" s="28"/>
      <c r="K882" s="28" t="str">
        <f t="shared" si="13"/>
        <v/>
      </c>
    </row>
    <row r="883" spans="8:11" hidden="1" outlineLevel="1" x14ac:dyDescent="0.45">
      <c r="H883" s="28"/>
      <c r="I883" s="28" t="str" cm="1">
        <f t="array" ref="I883">IFERROR(TRIM(_xlfn.TEXTSPLIT(_xlfn.XLOOKUP(H883,techniques!$A$2:$A$608,techniques!$B$2:$B$608),":")),"")</f>
        <v/>
      </c>
      <c r="J883" s="28"/>
      <c r="K883" s="28" t="str">
        <f t="shared" si="13"/>
        <v/>
      </c>
    </row>
    <row r="884" spans="8:11" hidden="1" outlineLevel="1" x14ac:dyDescent="0.45">
      <c r="H884" s="28"/>
      <c r="I884" s="28" t="str" cm="1">
        <f t="array" ref="I884">IFERROR(TRIM(_xlfn.TEXTSPLIT(_xlfn.XLOOKUP(H884,techniques!$A$2:$A$608,techniques!$B$2:$B$608),":")),"")</f>
        <v/>
      </c>
      <c r="J884" s="28"/>
      <c r="K884" s="28" t="str">
        <f t="shared" si="13"/>
        <v/>
      </c>
    </row>
    <row r="885" spans="8:11" hidden="1" outlineLevel="1" x14ac:dyDescent="0.45">
      <c r="H885" s="28"/>
      <c r="I885" s="28" t="str" cm="1">
        <f t="array" ref="I885">IFERROR(TRIM(_xlfn.TEXTSPLIT(_xlfn.XLOOKUP(H885,techniques!$A$2:$A$608,techniques!$B$2:$B$608),":")),"")</f>
        <v/>
      </c>
      <c r="J885" s="28"/>
      <c r="K885" s="28" t="str">
        <f t="shared" si="13"/>
        <v/>
      </c>
    </row>
    <row r="886" spans="8:11" hidden="1" outlineLevel="1" x14ac:dyDescent="0.45">
      <c r="H886" s="28"/>
      <c r="I886" s="28" t="str" cm="1">
        <f t="array" ref="I886">IFERROR(TRIM(_xlfn.TEXTSPLIT(_xlfn.XLOOKUP(H886,techniques!$A$2:$A$608,techniques!$B$2:$B$608),":")),"")</f>
        <v/>
      </c>
      <c r="J886" s="28"/>
      <c r="K886" s="28" t="str">
        <f t="shared" si="13"/>
        <v/>
      </c>
    </row>
    <row r="887" spans="8:11" hidden="1" outlineLevel="1" x14ac:dyDescent="0.45">
      <c r="H887" s="28"/>
      <c r="I887" s="28" t="str" cm="1">
        <f t="array" ref="I887">IFERROR(TRIM(_xlfn.TEXTSPLIT(_xlfn.XLOOKUP(H887,techniques!$A$2:$A$608,techniques!$B$2:$B$608),":")),"")</f>
        <v/>
      </c>
      <c r="J887" s="28"/>
      <c r="K887" s="28" t="str">
        <f t="shared" si="13"/>
        <v/>
      </c>
    </row>
    <row r="888" spans="8:11" hidden="1" outlineLevel="1" x14ac:dyDescent="0.45">
      <c r="H888" s="28"/>
      <c r="I888" s="28" t="str" cm="1">
        <f t="array" ref="I888">IFERROR(TRIM(_xlfn.TEXTSPLIT(_xlfn.XLOOKUP(H888,techniques!$A$2:$A$608,techniques!$B$2:$B$608),":")),"")</f>
        <v/>
      </c>
      <c r="J888" s="28"/>
      <c r="K888" s="28" t="str">
        <f t="shared" si="13"/>
        <v/>
      </c>
    </row>
    <row r="889" spans="8:11" hidden="1" outlineLevel="1" x14ac:dyDescent="0.45">
      <c r="H889" s="28"/>
      <c r="I889" s="28" t="str" cm="1">
        <f t="array" ref="I889">IFERROR(TRIM(_xlfn.TEXTSPLIT(_xlfn.XLOOKUP(H889,techniques!$A$2:$A$608,techniques!$B$2:$B$608),":")),"")</f>
        <v/>
      </c>
      <c r="J889" s="28"/>
      <c r="K889" s="28" t="str">
        <f t="shared" si="13"/>
        <v/>
      </c>
    </row>
    <row r="890" spans="8:11" hidden="1" outlineLevel="1" x14ac:dyDescent="0.45">
      <c r="H890" s="28"/>
      <c r="I890" s="28" t="str" cm="1">
        <f t="array" ref="I890">IFERROR(TRIM(_xlfn.TEXTSPLIT(_xlfn.XLOOKUP(H890,techniques!$A$2:$A$608,techniques!$B$2:$B$608),":")),"")</f>
        <v/>
      </c>
      <c r="J890" s="28"/>
      <c r="K890" s="28" t="str">
        <f t="shared" si="13"/>
        <v/>
      </c>
    </row>
    <row r="891" spans="8:11" hidden="1" outlineLevel="1" x14ac:dyDescent="0.45">
      <c r="H891" s="28"/>
      <c r="I891" s="28" t="str" cm="1">
        <f t="array" ref="I891">IFERROR(TRIM(_xlfn.TEXTSPLIT(_xlfn.XLOOKUP(H891,techniques!$A$2:$A$608,techniques!$B$2:$B$608),":")),"")</f>
        <v/>
      </c>
      <c r="J891" s="28"/>
      <c r="K891" s="28" t="str">
        <f t="shared" si="13"/>
        <v/>
      </c>
    </row>
    <row r="892" spans="8:11" hidden="1" outlineLevel="1" x14ac:dyDescent="0.45">
      <c r="H892" s="28"/>
      <c r="I892" s="28" t="str" cm="1">
        <f t="array" ref="I892">IFERROR(TRIM(_xlfn.TEXTSPLIT(_xlfn.XLOOKUP(H892,techniques!$A$2:$A$608,techniques!$B$2:$B$608),":")),"")</f>
        <v/>
      </c>
      <c r="J892" s="28"/>
      <c r="K892" s="28" t="str">
        <f t="shared" si="13"/>
        <v/>
      </c>
    </row>
    <row r="893" spans="8:11" hidden="1" outlineLevel="1" x14ac:dyDescent="0.45">
      <c r="H893" s="28"/>
      <c r="I893" s="28" t="str" cm="1">
        <f t="array" ref="I893">IFERROR(TRIM(_xlfn.TEXTSPLIT(_xlfn.XLOOKUP(H893,techniques!$A$2:$A$608,techniques!$B$2:$B$608),":")),"")</f>
        <v/>
      </c>
      <c r="J893" s="28"/>
      <c r="K893" s="28" t="str">
        <f t="shared" si="13"/>
        <v/>
      </c>
    </row>
    <row r="894" spans="8:11" hidden="1" outlineLevel="1" x14ac:dyDescent="0.45">
      <c r="H894" s="28"/>
      <c r="I894" s="28" t="str" cm="1">
        <f t="array" ref="I894">IFERROR(TRIM(_xlfn.TEXTSPLIT(_xlfn.XLOOKUP(H894,techniques!$A$2:$A$608,techniques!$B$2:$B$608),":")),"")</f>
        <v/>
      </c>
      <c r="J894" s="28"/>
      <c r="K894" s="28" t="str">
        <f t="shared" si="13"/>
        <v/>
      </c>
    </row>
    <row r="895" spans="8:11" hidden="1" outlineLevel="1" x14ac:dyDescent="0.45">
      <c r="H895" s="28"/>
      <c r="I895" s="28" t="str" cm="1">
        <f t="array" ref="I895">IFERROR(TRIM(_xlfn.TEXTSPLIT(_xlfn.XLOOKUP(H895,techniques!$A$2:$A$608,techniques!$B$2:$B$608),":")),"")</f>
        <v/>
      </c>
      <c r="J895" s="28"/>
      <c r="K895" s="28" t="str">
        <f t="shared" si="13"/>
        <v/>
      </c>
    </row>
    <row r="896" spans="8:11" hidden="1" outlineLevel="1" x14ac:dyDescent="0.45">
      <c r="H896" s="28"/>
      <c r="I896" s="28" t="str" cm="1">
        <f t="array" ref="I896">IFERROR(TRIM(_xlfn.TEXTSPLIT(_xlfn.XLOOKUP(H896,techniques!$A$2:$A$608,techniques!$B$2:$B$608),":")),"")</f>
        <v/>
      </c>
      <c r="J896" s="28"/>
      <c r="K896" s="28" t="str">
        <f t="shared" si="13"/>
        <v/>
      </c>
    </row>
    <row r="897" spans="8:11" hidden="1" outlineLevel="1" x14ac:dyDescent="0.45">
      <c r="H897" s="28"/>
      <c r="I897" s="28" t="str" cm="1">
        <f t="array" ref="I897">IFERROR(TRIM(_xlfn.TEXTSPLIT(_xlfn.XLOOKUP(H897,techniques!$A$2:$A$608,techniques!$B$2:$B$608),":")),"")</f>
        <v/>
      </c>
      <c r="J897" s="28"/>
      <c r="K897" s="28" t="str">
        <f t="shared" si="13"/>
        <v/>
      </c>
    </row>
    <row r="898" spans="8:11" hidden="1" outlineLevel="1" x14ac:dyDescent="0.45">
      <c r="H898" s="28"/>
      <c r="I898" s="28" t="str" cm="1">
        <f t="array" ref="I898">IFERROR(TRIM(_xlfn.TEXTSPLIT(_xlfn.XLOOKUP(H898,techniques!$A$2:$A$608,techniques!$B$2:$B$608),":")),"")</f>
        <v/>
      </c>
      <c r="J898" s="28"/>
      <c r="K898" s="28" t="str">
        <f t="shared" si="13"/>
        <v/>
      </c>
    </row>
    <row r="899" spans="8:11" hidden="1" outlineLevel="1" x14ac:dyDescent="0.45">
      <c r="H899" s="28"/>
      <c r="I899" s="28" t="str" cm="1">
        <f t="array" ref="I899">IFERROR(TRIM(_xlfn.TEXTSPLIT(_xlfn.XLOOKUP(H899,techniques!$A$2:$A$608,techniques!$B$2:$B$608),":")),"")</f>
        <v/>
      </c>
      <c r="J899" s="28"/>
      <c r="K899" s="28" t="str">
        <f t="shared" si="13"/>
        <v/>
      </c>
    </row>
    <row r="900" spans="8:11" hidden="1" outlineLevel="1" x14ac:dyDescent="0.45">
      <c r="H900" s="28"/>
      <c r="I900" s="28" t="str" cm="1">
        <f t="array" ref="I900">IFERROR(TRIM(_xlfn.TEXTSPLIT(_xlfn.XLOOKUP(H900,techniques!$A$2:$A$608,techniques!$B$2:$B$608),":")),"")</f>
        <v/>
      </c>
      <c r="J900" s="28"/>
      <c r="K900" s="28" t="str">
        <f t="shared" si="13"/>
        <v/>
      </c>
    </row>
    <row r="901" spans="8:11" hidden="1" outlineLevel="1" x14ac:dyDescent="0.45">
      <c r="H901" s="28"/>
      <c r="I901" s="28" t="str" cm="1">
        <f t="array" ref="I901">IFERROR(TRIM(_xlfn.TEXTSPLIT(_xlfn.XLOOKUP(H901,techniques!$A$2:$A$608,techniques!$B$2:$B$608),":")),"")</f>
        <v/>
      </c>
      <c r="J901" s="28"/>
      <c r="K901" s="28" t="str">
        <f t="shared" si="13"/>
        <v/>
      </c>
    </row>
    <row r="902" spans="8:11" hidden="1" outlineLevel="1" x14ac:dyDescent="0.45">
      <c r="H902" s="28"/>
      <c r="I902" s="28" t="str" cm="1">
        <f t="array" ref="I902">IFERROR(TRIM(_xlfn.TEXTSPLIT(_xlfn.XLOOKUP(H902,techniques!$A$2:$A$608,techniques!$B$2:$B$608),":")),"")</f>
        <v/>
      </c>
      <c r="J902" s="28"/>
      <c r="K902" s="28" t="str">
        <f t="shared" si="13"/>
        <v/>
      </c>
    </row>
    <row r="903" spans="8:11" hidden="1" outlineLevel="1" x14ac:dyDescent="0.45">
      <c r="H903" s="28"/>
      <c r="I903" s="28" t="str" cm="1">
        <f t="array" ref="I903">IFERROR(TRIM(_xlfn.TEXTSPLIT(_xlfn.XLOOKUP(H903,techniques!$A$2:$A$608,techniques!$B$2:$B$608),":")),"")</f>
        <v/>
      </c>
      <c r="J903" s="28"/>
      <c r="K903" s="28" t="str">
        <f t="shared" si="13"/>
        <v/>
      </c>
    </row>
    <row r="904" spans="8:11" hidden="1" outlineLevel="1" x14ac:dyDescent="0.45">
      <c r="H904" s="28"/>
      <c r="I904" s="28" t="str" cm="1">
        <f t="array" ref="I904">IFERROR(TRIM(_xlfn.TEXTSPLIT(_xlfn.XLOOKUP(H904,techniques!$A$2:$A$608,techniques!$B$2:$B$608),":")),"")</f>
        <v/>
      </c>
      <c r="J904" s="28"/>
      <c r="K904" s="28" t="str">
        <f t="shared" si="13"/>
        <v/>
      </c>
    </row>
    <row r="905" spans="8:11" hidden="1" outlineLevel="1" x14ac:dyDescent="0.45">
      <c r="H905" s="28"/>
      <c r="I905" s="28" t="str" cm="1">
        <f t="array" ref="I905">IFERROR(TRIM(_xlfn.TEXTSPLIT(_xlfn.XLOOKUP(H905,techniques!$A$2:$A$608,techniques!$B$2:$B$608),":")),"")</f>
        <v/>
      </c>
      <c r="J905" s="28"/>
      <c r="K905" s="28" t="str">
        <f t="shared" si="13"/>
        <v/>
      </c>
    </row>
    <row r="906" spans="8:11" hidden="1" outlineLevel="1" x14ac:dyDescent="0.45">
      <c r="H906" s="28"/>
      <c r="I906" s="28" t="str" cm="1">
        <f t="array" ref="I906">IFERROR(TRIM(_xlfn.TEXTSPLIT(_xlfn.XLOOKUP(H906,techniques!$A$2:$A$608,techniques!$B$2:$B$608),":")),"")</f>
        <v/>
      </c>
      <c r="J906" s="28"/>
      <c r="K906" s="28" t="str">
        <f t="shared" si="13"/>
        <v/>
      </c>
    </row>
    <row r="907" spans="8:11" hidden="1" outlineLevel="1" x14ac:dyDescent="0.45">
      <c r="H907" s="28"/>
      <c r="I907" s="28" t="str" cm="1">
        <f t="array" ref="I907">IFERROR(TRIM(_xlfn.TEXTSPLIT(_xlfn.XLOOKUP(H907,techniques!$A$2:$A$608,techniques!$B$2:$B$608),":")),"")</f>
        <v/>
      </c>
      <c r="J907" s="28"/>
      <c r="K907" s="28" t="str">
        <f t="shared" si="13"/>
        <v/>
      </c>
    </row>
    <row r="908" spans="8:11" hidden="1" outlineLevel="1" x14ac:dyDescent="0.45">
      <c r="H908" s="28"/>
      <c r="I908" s="28" t="str" cm="1">
        <f t="array" ref="I908">IFERROR(TRIM(_xlfn.TEXTSPLIT(_xlfn.XLOOKUP(H908,techniques!$A$2:$A$608,techniques!$B$2:$B$608),":")),"")</f>
        <v/>
      </c>
      <c r="J908" s="28"/>
      <c r="K908" s="28" t="str">
        <f t="shared" si="13"/>
        <v/>
      </c>
    </row>
    <row r="909" spans="8:11" hidden="1" outlineLevel="1" x14ac:dyDescent="0.45">
      <c r="H909" s="28"/>
      <c r="I909" s="28" t="str" cm="1">
        <f t="array" ref="I909">IFERROR(TRIM(_xlfn.TEXTSPLIT(_xlfn.XLOOKUP(H909,techniques!$A$2:$A$608,techniques!$B$2:$B$608),":")),"")</f>
        <v/>
      </c>
      <c r="J909" s="28"/>
      <c r="K909" s="28" t="str">
        <f t="shared" si="13"/>
        <v/>
      </c>
    </row>
    <row r="910" spans="8:11" hidden="1" outlineLevel="1" x14ac:dyDescent="0.45">
      <c r="H910" s="28"/>
      <c r="I910" s="28" t="str" cm="1">
        <f t="array" ref="I910">IFERROR(TRIM(_xlfn.TEXTSPLIT(_xlfn.XLOOKUP(H910,techniques!$A$2:$A$608,techniques!$B$2:$B$608),":")),"")</f>
        <v/>
      </c>
      <c r="J910" s="28"/>
      <c r="K910" s="28" t="str">
        <f t="shared" si="13"/>
        <v/>
      </c>
    </row>
    <row r="911" spans="8:11" hidden="1" outlineLevel="1" x14ac:dyDescent="0.45">
      <c r="H911" s="28"/>
      <c r="I911" s="28" t="str" cm="1">
        <f t="array" ref="I911">IFERROR(TRIM(_xlfn.TEXTSPLIT(_xlfn.XLOOKUP(H911,techniques!$A$2:$A$608,techniques!$B$2:$B$608),":")),"")</f>
        <v/>
      </c>
      <c r="J911" s="28"/>
      <c r="K911" s="28" t="str">
        <f t="shared" si="13"/>
        <v/>
      </c>
    </row>
    <row r="912" spans="8:11" hidden="1" outlineLevel="1" x14ac:dyDescent="0.45">
      <c r="H912" s="28"/>
      <c r="I912" s="28" t="str" cm="1">
        <f t="array" ref="I912">IFERROR(TRIM(_xlfn.TEXTSPLIT(_xlfn.XLOOKUP(H912,techniques!$A$2:$A$608,techniques!$B$2:$B$608),":")),"")</f>
        <v/>
      </c>
      <c r="J912" s="28"/>
      <c r="K912" s="28" t="str">
        <f t="shared" si="13"/>
        <v/>
      </c>
    </row>
    <row r="913" spans="8:11" hidden="1" outlineLevel="1" x14ac:dyDescent="0.45">
      <c r="H913" s="28"/>
      <c r="I913" s="28" t="str" cm="1">
        <f t="array" ref="I913">IFERROR(TRIM(_xlfn.TEXTSPLIT(_xlfn.XLOOKUP(H913,techniques!$A$2:$A$608,techniques!$B$2:$B$608),":")),"")</f>
        <v/>
      </c>
      <c r="J913" s="28"/>
      <c r="K913" s="28" t="str">
        <f t="shared" ref="K913:K976" si="14">IF(J913="",_xlfn.TEXTJOIN(": ",TRUE,H913,I913),_xlfn.TEXTJOIN(": ",TRUE,H913,J913))</f>
        <v/>
      </c>
    </row>
    <row r="914" spans="8:11" hidden="1" outlineLevel="1" x14ac:dyDescent="0.45">
      <c r="H914" s="28"/>
      <c r="I914" s="28" t="str" cm="1">
        <f t="array" ref="I914">IFERROR(TRIM(_xlfn.TEXTSPLIT(_xlfn.XLOOKUP(H914,techniques!$A$2:$A$608,techniques!$B$2:$B$608),":")),"")</f>
        <v/>
      </c>
      <c r="J914" s="28"/>
      <c r="K914" s="28" t="str">
        <f t="shared" si="14"/>
        <v/>
      </c>
    </row>
    <row r="915" spans="8:11" hidden="1" outlineLevel="1" x14ac:dyDescent="0.45">
      <c r="H915" s="28"/>
      <c r="I915" s="28" t="str" cm="1">
        <f t="array" ref="I915">IFERROR(TRIM(_xlfn.TEXTSPLIT(_xlfn.XLOOKUP(H915,techniques!$A$2:$A$608,techniques!$B$2:$B$608),":")),"")</f>
        <v/>
      </c>
      <c r="J915" s="28"/>
      <c r="K915" s="28" t="str">
        <f t="shared" si="14"/>
        <v/>
      </c>
    </row>
    <row r="916" spans="8:11" hidden="1" outlineLevel="1" x14ac:dyDescent="0.45">
      <c r="H916" s="28"/>
      <c r="I916" s="28" t="str" cm="1">
        <f t="array" ref="I916">IFERROR(TRIM(_xlfn.TEXTSPLIT(_xlfn.XLOOKUP(H916,techniques!$A$2:$A$608,techniques!$B$2:$B$608),":")),"")</f>
        <v/>
      </c>
      <c r="J916" s="28"/>
      <c r="K916" s="28" t="str">
        <f t="shared" si="14"/>
        <v/>
      </c>
    </row>
    <row r="917" spans="8:11" hidden="1" outlineLevel="1" x14ac:dyDescent="0.45">
      <c r="H917" s="28"/>
      <c r="I917" s="28" t="str" cm="1">
        <f t="array" ref="I917">IFERROR(TRIM(_xlfn.TEXTSPLIT(_xlfn.XLOOKUP(H917,techniques!$A$2:$A$608,techniques!$B$2:$B$608),":")),"")</f>
        <v/>
      </c>
      <c r="J917" s="28"/>
      <c r="K917" s="28" t="str">
        <f t="shared" si="14"/>
        <v/>
      </c>
    </row>
    <row r="918" spans="8:11" hidden="1" outlineLevel="1" x14ac:dyDescent="0.45">
      <c r="H918" s="28"/>
      <c r="I918" s="28" t="str" cm="1">
        <f t="array" ref="I918">IFERROR(TRIM(_xlfn.TEXTSPLIT(_xlfn.XLOOKUP(H918,techniques!$A$2:$A$608,techniques!$B$2:$B$608),":")),"")</f>
        <v/>
      </c>
      <c r="J918" s="28"/>
      <c r="K918" s="28" t="str">
        <f t="shared" si="14"/>
        <v/>
      </c>
    </row>
    <row r="919" spans="8:11" hidden="1" outlineLevel="1" x14ac:dyDescent="0.45">
      <c r="H919" s="28"/>
      <c r="I919" s="28" t="str" cm="1">
        <f t="array" ref="I919">IFERROR(TRIM(_xlfn.TEXTSPLIT(_xlfn.XLOOKUP(H919,techniques!$A$2:$A$608,techniques!$B$2:$B$608),":")),"")</f>
        <v/>
      </c>
      <c r="J919" s="28"/>
      <c r="K919" s="28" t="str">
        <f t="shared" si="14"/>
        <v/>
      </c>
    </row>
    <row r="920" spans="8:11" hidden="1" outlineLevel="1" x14ac:dyDescent="0.45">
      <c r="H920" s="28"/>
      <c r="I920" s="28" t="str" cm="1">
        <f t="array" ref="I920">IFERROR(TRIM(_xlfn.TEXTSPLIT(_xlfn.XLOOKUP(H920,techniques!$A$2:$A$608,techniques!$B$2:$B$608),":")),"")</f>
        <v/>
      </c>
      <c r="J920" s="28"/>
      <c r="K920" s="28" t="str">
        <f t="shared" si="14"/>
        <v/>
      </c>
    </row>
    <row r="921" spans="8:11" hidden="1" outlineLevel="1" x14ac:dyDescent="0.45">
      <c r="H921" s="28"/>
      <c r="I921" s="28" t="str" cm="1">
        <f t="array" ref="I921">IFERROR(TRIM(_xlfn.TEXTSPLIT(_xlfn.XLOOKUP(H921,techniques!$A$2:$A$608,techniques!$B$2:$B$608),":")),"")</f>
        <v/>
      </c>
      <c r="J921" s="28"/>
      <c r="K921" s="28" t="str">
        <f t="shared" si="14"/>
        <v/>
      </c>
    </row>
    <row r="922" spans="8:11" hidden="1" outlineLevel="1" x14ac:dyDescent="0.45">
      <c r="H922" s="28"/>
      <c r="I922" s="28" t="str" cm="1">
        <f t="array" ref="I922">IFERROR(TRIM(_xlfn.TEXTSPLIT(_xlfn.XLOOKUP(H922,techniques!$A$2:$A$608,techniques!$B$2:$B$608),":")),"")</f>
        <v/>
      </c>
      <c r="J922" s="28"/>
      <c r="K922" s="28" t="str">
        <f t="shared" si="14"/>
        <v/>
      </c>
    </row>
    <row r="923" spans="8:11" hidden="1" outlineLevel="1" x14ac:dyDescent="0.45">
      <c r="H923" s="28"/>
      <c r="I923" s="28" t="str" cm="1">
        <f t="array" ref="I923">IFERROR(TRIM(_xlfn.TEXTSPLIT(_xlfn.XLOOKUP(H923,techniques!$A$2:$A$608,techniques!$B$2:$B$608),":")),"")</f>
        <v/>
      </c>
      <c r="J923" s="28"/>
      <c r="K923" s="28" t="str">
        <f t="shared" si="14"/>
        <v/>
      </c>
    </row>
    <row r="924" spans="8:11" hidden="1" outlineLevel="1" x14ac:dyDescent="0.45">
      <c r="H924" s="28"/>
      <c r="I924" s="28" t="str" cm="1">
        <f t="array" ref="I924">IFERROR(TRIM(_xlfn.TEXTSPLIT(_xlfn.XLOOKUP(H924,techniques!$A$2:$A$608,techniques!$B$2:$B$608),":")),"")</f>
        <v/>
      </c>
      <c r="J924" s="28"/>
      <c r="K924" s="28" t="str">
        <f t="shared" si="14"/>
        <v/>
      </c>
    </row>
    <row r="925" spans="8:11" hidden="1" outlineLevel="1" x14ac:dyDescent="0.45">
      <c r="H925" s="28"/>
      <c r="I925" s="28" t="str" cm="1">
        <f t="array" ref="I925">IFERROR(TRIM(_xlfn.TEXTSPLIT(_xlfn.XLOOKUP(H925,techniques!$A$2:$A$608,techniques!$B$2:$B$608),":")),"")</f>
        <v/>
      </c>
      <c r="J925" s="28"/>
      <c r="K925" s="28" t="str">
        <f t="shared" si="14"/>
        <v/>
      </c>
    </row>
    <row r="926" spans="8:11" hidden="1" outlineLevel="1" x14ac:dyDescent="0.45">
      <c r="H926" s="28"/>
      <c r="I926" s="28" t="str" cm="1">
        <f t="array" ref="I926">IFERROR(TRIM(_xlfn.TEXTSPLIT(_xlfn.XLOOKUP(H926,techniques!$A$2:$A$608,techniques!$B$2:$B$608),":")),"")</f>
        <v/>
      </c>
      <c r="J926" s="28"/>
      <c r="K926" s="28" t="str">
        <f t="shared" si="14"/>
        <v/>
      </c>
    </row>
    <row r="927" spans="8:11" hidden="1" outlineLevel="1" x14ac:dyDescent="0.45">
      <c r="H927" s="28"/>
      <c r="I927" s="28" t="str" cm="1">
        <f t="array" ref="I927">IFERROR(TRIM(_xlfn.TEXTSPLIT(_xlfn.XLOOKUP(H927,techniques!$A$2:$A$608,techniques!$B$2:$B$608),":")),"")</f>
        <v/>
      </c>
      <c r="J927" s="28"/>
      <c r="K927" s="28" t="str">
        <f t="shared" si="14"/>
        <v/>
      </c>
    </row>
    <row r="928" spans="8:11" hidden="1" outlineLevel="1" x14ac:dyDescent="0.45">
      <c r="H928" s="28"/>
      <c r="I928" s="28" t="str" cm="1">
        <f t="array" ref="I928">IFERROR(TRIM(_xlfn.TEXTSPLIT(_xlfn.XLOOKUP(H928,techniques!$A$2:$A$608,techniques!$B$2:$B$608),":")),"")</f>
        <v/>
      </c>
      <c r="J928" s="28"/>
      <c r="K928" s="28" t="str">
        <f t="shared" si="14"/>
        <v/>
      </c>
    </row>
    <row r="929" spans="8:11" hidden="1" outlineLevel="1" x14ac:dyDescent="0.45">
      <c r="H929" s="28"/>
      <c r="I929" s="28" t="str" cm="1">
        <f t="array" ref="I929">IFERROR(TRIM(_xlfn.TEXTSPLIT(_xlfn.XLOOKUP(H929,techniques!$A$2:$A$608,techniques!$B$2:$B$608),":")),"")</f>
        <v/>
      </c>
      <c r="J929" s="28"/>
      <c r="K929" s="28" t="str">
        <f t="shared" si="14"/>
        <v/>
      </c>
    </row>
    <row r="930" spans="8:11" hidden="1" outlineLevel="1" x14ac:dyDescent="0.45">
      <c r="H930" s="28"/>
      <c r="I930" s="28" t="str" cm="1">
        <f t="array" ref="I930">IFERROR(TRIM(_xlfn.TEXTSPLIT(_xlfn.XLOOKUP(H930,techniques!$A$2:$A$608,techniques!$B$2:$B$608),":")),"")</f>
        <v/>
      </c>
      <c r="J930" s="28"/>
      <c r="K930" s="28" t="str">
        <f t="shared" si="14"/>
        <v/>
      </c>
    </row>
    <row r="931" spans="8:11" hidden="1" outlineLevel="1" x14ac:dyDescent="0.45">
      <c r="H931" s="28"/>
      <c r="I931" s="28" t="str" cm="1">
        <f t="array" ref="I931">IFERROR(TRIM(_xlfn.TEXTSPLIT(_xlfn.XLOOKUP(H931,techniques!$A$2:$A$608,techniques!$B$2:$B$608),":")),"")</f>
        <v/>
      </c>
      <c r="J931" s="28"/>
      <c r="K931" s="28" t="str">
        <f t="shared" si="14"/>
        <v/>
      </c>
    </row>
    <row r="932" spans="8:11" hidden="1" outlineLevel="1" x14ac:dyDescent="0.45">
      <c r="H932" s="28"/>
      <c r="I932" s="28" t="str" cm="1">
        <f t="array" ref="I932">IFERROR(TRIM(_xlfn.TEXTSPLIT(_xlfn.XLOOKUP(H932,techniques!$A$2:$A$608,techniques!$B$2:$B$608),":")),"")</f>
        <v/>
      </c>
      <c r="J932" s="28"/>
      <c r="K932" s="28" t="str">
        <f t="shared" si="14"/>
        <v/>
      </c>
    </row>
    <row r="933" spans="8:11" hidden="1" outlineLevel="1" x14ac:dyDescent="0.45">
      <c r="H933" s="28"/>
      <c r="I933" s="28" t="str" cm="1">
        <f t="array" ref="I933">IFERROR(TRIM(_xlfn.TEXTSPLIT(_xlfn.XLOOKUP(H933,techniques!$A$2:$A$608,techniques!$B$2:$B$608),":")),"")</f>
        <v/>
      </c>
      <c r="J933" s="28"/>
      <c r="K933" s="28" t="str">
        <f t="shared" si="14"/>
        <v/>
      </c>
    </row>
    <row r="934" spans="8:11" hidden="1" outlineLevel="1" x14ac:dyDescent="0.45">
      <c r="H934" s="28"/>
      <c r="I934" s="28" t="str" cm="1">
        <f t="array" ref="I934">IFERROR(TRIM(_xlfn.TEXTSPLIT(_xlfn.XLOOKUP(H934,techniques!$A$2:$A$608,techniques!$B$2:$B$608),":")),"")</f>
        <v/>
      </c>
      <c r="J934" s="28"/>
      <c r="K934" s="28" t="str">
        <f t="shared" si="14"/>
        <v/>
      </c>
    </row>
    <row r="935" spans="8:11" hidden="1" outlineLevel="1" x14ac:dyDescent="0.45">
      <c r="H935" s="28"/>
      <c r="I935" s="28" t="str" cm="1">
        <f t="array" ref="I935">IFERROR(TRIM(_xlfn.TEXTSPLIT(_xlfn.XLOOKUP(H935,techniques!$A$2:$A$608,techniques!$B$2:$B$608),":")),"")</f>
        <v/>
      </c>
      <c r="J935" s="28"/>
      <c r="K935" s="28" t="str">
        <f t="shared" si="14"/>
        <v/>
      </c>
    </row>
    <row r="936" spans="8:11" hidden="1" outlineLevel="1" x14ac:dyDescent="0.45">
      <c r="H936" s="28"/>
      <c r="I936" s="28" t="str" cm="1">
        <f t="array" ref="I936">IFERROR(TRIM(_xlfn.TEXTSPLIT(_xlfn.XLOOKUP(H936,techniques!$A$2:$A$608,techniques!$B$2:$B$608),":")),"")</f>
        <v/>
      </c>
      <c r="J936" s="28"/>
      <c r="K936" s="28" t="str">
        <f t="shared" si="14"/>
        <v/>
      </c>
    </row>
    <row r="937" spans="8:11" hidden="1" outlineLevel="1" x14ac:dyDescent="0.45">
      <c r="H937" s="28"/>
      <c r="I937" s="28" t="str" cm="1">
        <f t="array" ref="I937">IFERROR(TRIM(_xlfn.TEXTSPLIT(_xlfn.XLOOKUP(H937,techniques!$A$2:$A$608,techniques!$B$2:$B$608),":")),"")</f>
        <v/>
      </c>
      <c r="J937" s="28"/>
      <c r="K937" s="28" t="str">
        <f t="shared" si="14"/>
        <v/>
      </c>
    </row>
    <row r="938" spans="8:11" hidden="1" outlineLevel="1" x14ac:dyDescent="0.45">
      <c r="H938" s="28"/>
      <c r="I938" s="28" t="str" cm="1">
        <f t="array" ref="I938">IFERROR(TRIM(_xlfn.TEXTSPLIT(_xlfn.XLOOKUP(H938,techniques!$A$2:$A$608,techniques!$B$2:$B$608),":")),"")</f>
        <v/>
      </c>
      <c r="J938" s="28"/>
      <c r="K938" s="28" t="str">
        <f t="shared" si="14"/>
        <v/>
      </c>
    </row>
    <row r="939" spans="8:11" hidden="1" outlineLevel="1" x14ac:dyDescent="0.45">
      <c r="H939" s="28"/>
      <c r="I939" s="28" t="str" cm="1">
        <f t="array" ref="I939">IFERROR(TRIM(_xlfn.TEXTSPLIT(_xlfn.XLOOKUP(H939,techniques!$A$2:$A$608,techniques!$B$2:$B$608),":")),"")</f>
        <v/>
      </c>
      <c r="J939" s="28"/>
      <c r="K939" s="28" t="str">
        <f t="shared" si="14"/>
        <v/>
      </c>
    </row>
    <row r="940" spans="8:11" hidden="1" outlineLevel="1" x14ac:dyDescent="0.45">
      <c r="H940" s="28"/>
      <c r="I940" s="28" t="str" cm="1">
        <f t="array" ref="I940">IFERROR(TRIM(_xlfn.TEXTSPLIT(_xlfn.XLOOKUP(H940,techniques!$A$2:$A$608,techniques!$B$2:$B$608),":")),"")</f>
        <v/>
      </c>
      <c r="J940" s="28"/>
      <c r="K940" s="28" t="str">
        <f t="shared" si="14"/>
        <v/>
      </c>
    </row>
    <row r="941" spans="8:11" hidden="1" outlineLevel="1" x14ac:dyDescent="0.45">
      <c r="H941" s="28"/>
      <c r="I941" s="28" t="str" cm="1">
        <f t="array" ref="I941">IFERROR(TRIM(_xlfn.TEXTSPLIT(_xlfn.XLOOKUP(H941,techniques!$A$2:$A$608,techniques!$B$2:$B$608),":")),"")</f>
        <v/>
      </c>
      <c r="J941" s="28"/>
      <c r="K941" s="28" t="str">
        <f t="shared" si="14"/>
        <v/>
      </c>
    </row>
    <row r="942" spans="8:11" hidden="1" outlineLevel="1" x14ac:dyDescent="0.45">
      <c r="H942" s="28"/>
      <c r="I942" s="28" t="str" cm="1">
        <f t="array" ref="I942">IFERROR(TRIM(_xlfn.TEXTSPLIT(_xlfn.XLOOKUP(H942,techniques!$A$2:$A$608,techniques!$B$2:$B$608),":")),"")</f>
        <v/>
      </c>
      <c r="J942" s="28"/>
      <c r="K942" s="28" t="str">
        <f t="shared" si="14"/>
        <v/>
      </c>
    </row>
    <row r="943" spans="8:11" hidden="1" outlineLevel="1" x14ac:dyDescent="0.45">
      <c r="H943" s="28"/>
      <c r="I943" s="28" t="str" cm="1">
        <f t="array" ref="I943">IFERROR(TRIM(_xlfn.TEXTSPLIT(_xlfn.XLOOKUP(H943,techniques!$A$2:$A$608,techniques!$B$2:$B$608),":")),"")</f>
        <v/>
      </c>
      <c r="J943" s="28"/>
      <c r="K943" s="28" t="str">
        <f t="shared" si="14"/>
        <v/>
      </c>
    </row>
    <row r="944" spans="8:11" hidden="1" outlineLevel="1" x14ac:dyDescent="0.45">
      <c r="H944" s="28"/>
      <c r="I944" s="28" t="str" cm="1">
        <f t="array" ref="I944">IFERROR(TRIM(_xlfn.TEXTSPLIT(_xlfn.XLOOKUP(H944,techniques!$A$2:$A$608,techniques!$B$2:$B$608),":")),"")</f>
        <v/>
      </c>
      <c r="J944" s="28"/>
      <c r="K944" s="28" t="str">
        <f t="shared" si="14"/>
        <v/>
      </c>
    </row>
    <row r="945" spans="8:11" hidden="1" outlineLevel="1" x14ac:dyDescent="0.45">
      <c r="H945" s="28"/>
      <c r="I945" s="28" t="str" cm="1">
        <f t="array" ref="I945">IFERROR(TRIM(_xlfn.TEXTSPLIT(_xlfn.XLOOKUP(H945,techniques!$A$2:$A$608,techniques!$B$2:$B$608),":")),"")</f>
        <v/>
      </c>
      <c r="J945" s="28"/>
      <c r="K945" s="28" t="str">
        <f t="shared" si="14"/>
        <v/>
      </c>
    </row>
    <row r="946" spans="8:11" hidden="1" outlineLevel="1" x14ac:dyDescent="0.45">
      <c r="H946" s="28"/>
      <c r="I946" s="28" t="str" cm="1">
        <f t="array" ref="I946">IFERROR(TRIM(_xlfn.TEXTSPLIT(_xlfn.XLOOKUP(H946,techniques!$A$2:$A$608,techniques!$B$2:$B$608),":")),"")</f>
        <v/>
      </c>
      <c r="J946" s="28"/>
      <c r="K946" s="28" t="str">
        <f t="shared" si="14"/>
        <v/>
      </c>
    </row>
    <row r="947" spans="8:11" hidden="1" outlineLevel="1" x14ac:dyDescent="0.45">
      <c r="H947" s="28"/>
      <c r="I947" s="28" t="str" cm="1">
        <f t="array" ref="I947">IFERROR(TRIM(_xlfn.TEXTSPLIT(_xlfn.XLOOKUP(H947,techniques!$A$2:$A$608,techniques!$B$2:$B$608),":")),"")</f>
        <v/>
      </c>
      <c r="J947" s="28"/>
      <c r="K947" s="28" t="str">
        <f t="shared" si="14"/>
        <v/>
      </c>
    </row>
    <row r="948" spans="8:11" hidden="1" outlineLevel="1" x14ac:dyDescent="0.45">
      <c r="H948" s="28"/>
      <c r="I948" s="28" t="str" cm="1">
        <f t="array" ref="I948">IFERROR(TRIM(_xlfn.TEXTSPLIT(_xlfn.XLOOKUP(H948,techniques!$A$2:$A$608,techniques!$B$2:$B$608),":")),"")</f>
        <v/>
      </c>
      <c r="J948" s="28"/>
      <c r="K948" s="28" t="str">
        <f t="shared" si="14"/>
        <v/>
      </c>
    </row>
    <row r="949" spans="8:11" hidden="1" outlineLevel="1" x14ac:dyDescent="0.45">
      <c r="H949" s="28"/>
      <c r="I949" s="28" t="str" cm="1">
        <f t="array" ref="I949">IFERROR(TRIM(_xlfn.TEXTSPLIT(_xlfn.XLOOKUP(H949,techniques!$A$2:$A$608,techniques!$B$2:$B$608),":")),"")</f>
        <v/>
      </c>
      <c r="J949" s="28"/>
      <c r="K949" s="28" t="str">
        <f t="shared" si="14"/>
        <v/>
      </c>
    </row>
    <row r="950" spans="8:11" hidden="1" outlineLevel="1" x14ac:dyDescent="0.45">
      <c r="H950" s="28"/>
      <c r="I950" s="28" t="str" cm="1">
        <f t="array" ref="I950">IFERROR(TRIM(_xlfn.TEXTSPLIT(_xlfn.XLOOKUP(H950,techniques!$A$2:$A$608,techniques!$B$2:$B$608),":")),"")</f>
        <v/>
      </c>
      <c r="J950" s="28"/>
      <c r="K950" s="28" t="str">
        <f t="shared" si="14"/>
        <v/>
      </c>
    </row>
    <row r="951" spans="8:11" hidden="1" outlineLevel="1" x14ac:dyDescent="0.45">
      <c r="H951" s="28"/>
      <c r="I951" s="28" t="str" cm="1">
        <f t="array" ref="I951">IFERROR(TRIM(_xlfn.TEXTSPLIT(_xlfn.XLOOKUP(H951,techniques!$A$2:$A$608,techniques!$B$2:$B$608),":")),"")</f>
        <v/>
      </c>
      <c r="J951" s="28"/>
      <c r="K951" s="28" t="str">
        <f t="shared" si="14"/>
        <v/>
      </c>
    </row>
    <row r="952" spans="8:11" hidden="1" outlineLevel="1" x14ac:dyDescent="0.45">
      <c r="H952" s="28"/>
      <c r="I952" s="28" t="str" cm="1">
        <f t="array" ref="I952">IFERROR(TRIM(_xlfn.TEXTSPLIT(_xlfn.XLOOKUP(H952,techniques!$A$2:$A$608,techniques!$B$2:$B$608),":")),"")</f>
        <v/>
      </c>
      <c r="J952" s="28"/>
      <c r="K952" s="28" t="str">
        <f t="shared" si="14"/>
        <v/>
      </c>
    </row>
    <row r="953" spans="8:11" hidden="1" outlineLevel="1" x14ac:dyDescent="0.45">
      <c r="H953" s="28"/>
      <c r="I953" s="28" t="str" cm="1">
        <f t="array" ref="I953">IFERROR(TRIM(_xlfn.TEXTSPLIT(_xlfn.XLOOKUP(H953,techniques!$A$2:$A$608,techniques!$B$2:$B$608),":")),"")</f>
        <v/>
      </c>
      <c r="J953" s="28"/>
      <c r="K953" s="28" t="str">
        <f t="shared" si="14"/>
        <v/>
      </c>
    </row>
    <row r="954" spans="8:11" hidden="1" outlineLevel="1" x14ac:dyDescent="0.45">
      <c r="H954" s="28"/>
      <c r="I954" s="28" t="str" cm="1">
        <f t="array" ref="I954">IFERROR(TRIM(_xlfn.TEXTSPLIT(_xlfn.XLOOKUP(H954,techniques!$A$2:$A$608,techniques!$B$2:$B$608),":")),"")</f>
        <v/>
      </c>
      <c r="J954" s="28"/>
      <c r="K954" s="28" t="str">
        <f t="shared" si="14"/>
        <v/>
      </c>
    </row>
    <row r="955" spans="8:11" hidden="1" outlineLevel="1" x14ac:dyDescent="0.45">
      <c r="H955" s="28"/>
      <c r="I955" s="28" t="str" cm="1">
        <f t="array" ref="I955">IFERROR(TRIM(_xlfn.TEXTSPLIT(_xlfn.XLOOKUP(H955,techniques!$A$2:$A$608,techniques!$B$2:$B$608),":")),"")</f>
        <v/>
      </c>
      <c r="J955" s="28"/>
      <c r="K955" s="28" t="str">
        <f t="shared" si="14"/>
        <v/>
      </c>
    </row>
    <row r="956" spans="8:11" hidden="1" outlineLevel="1" x14ac:dyDescent="0.45">
      <c r="H956" s="28"/>
      <c r="I956" s="28" t="str" cm="1">
        <f t="array" ref="I956">IFERROR(TRIM(_xlfn.TEXTSPLIT(_xlfn.XLOOKUP(H956,techniques!$A$2:$A$608,techniques!$B$2:$B$608),":")),"")</f>
        <v/>
      </c>
      <c r="J956" s="28"/>
      <c r="K956" s="28" t="str">
        <f t="shared" si="14"/>
        <v/>
      </c>
    </row>
    <row r="957" spans="8:11" hidden="1" outlineLevel="1" x14ac:dyDescent="0.45">
      <c r="H957" s="28"/>
      <c r="I957" s="28" t="str" cm="1">
        <f t="array" ref="I957">IFERROR(TRIM(_xlfn.TEXTSPLIT(_xlfn.XLOOKUP(H957,techniques!$A$2:$A$608,techniques!$B$2:$B$608),":")),"")</f>
        <v/>
      </c>
      <c r="J957" s="28"/>
      <c r="K957" s="28" t="str">
        <f t="shared" si="14"/>
        <v/>
      </c>
    </row>
    <row r="958" spans="8:11" hidden="1" outlineLevel="1" x14ac:dyDescent="0.45">
      <c r="H958" s="28"/>
      <c r="I958" s="28" t="str" cm="1">
        <f t="array" ref="I958">IFERROR(TRIM(_xlfn.TEXTSPLIT(_xlfn.XLOOKUP(H958,techniques!$A$2:$A$608,techniques!$B$2:$B$608),":")),"")</f>
        <v/>
      </c>
      <c r="J958" s="28"/>
      <c r="K958" s="28" t="str">
        <f t="shared" si="14"/>
        <v/>
      </c>
    </row>
    <row r="959" spans="8:11" hidden="1" outlineLevel="1" x14ac:dyDescent="0.45">
      <c r="H959" s="28"/>
      <c r="I959" s="28" t="str" cm="1">
        <f t="array" ref="I959">IFERROR(TRIM(_xlfn.TEXTSPLIT(_xlfn.XLOOKUP(H959,techniques!$A$2:$A$608,techniques!$B$2:$B$608),":")),"")</f>
        <v/>
      </c>
      <c r="J959" s="28"/>
      <c r="K959" s="28" t="str">
        <f t="shared" si="14"/>
        <v/>
      </c>
    </row>
    <row r="960" spans="8:11" hidden="1" outlineLevel="1" x14ac:dyDescent="0.45">
      <c r="H960" s="28"/>
      <c r="I960" s="28" t="str" cm="1">
        <f t="array" ref="I960">IFERROR(TRIM(_xlfn.TEXTSPLIT(_xlfn.XLOOKUP(H960,techniques!$A$2:$A$608,techniques!$B$2:$B$608),":")),"")</f>
        <v/>
      </c>
      <c r="J960" s="28"/>
      <c r="K960" s="28" t="str">
        <f t="shared" si="14"/>
        <v/>
      </c>
    </row>
    <row r="961" spans="8:11" hidden="1" outlineLevel="1" x14ac:dyDescent="0.45">
      <c r="H961" s="28"/>
      <c r="I961" s="28" t="str" cm="1">
        <f t="array" ref="I961">IFERROR(TRIM(_xlfn.TEXTSPLIT(_xlfn.XLOOKUP(H961,techniques!$A$2:$A$608,techniques!$B$2:$B$608),":")),"")</f>
        <v/>
      </c>
      <c r="J961" s="28"/>
      <c r="K961" s="28" t="str">
        <f t="shared" si="14"/>
        <v/>
      </c>
    </row>
    <row r="962" spans="8:11" hidden="1" outlineLevel="1" x14ac:dyDescent="0.45">
      <c r="H962" s="28"/>
      <c r="I962" s="28" t="str" cm="1">
        <f t="array" ref="I962">IFERROR(TRIM(_xlfn.TEXTSPLIT(_xlfn.XLOOKUP(H962,techniques!$A$2:$A$608,techniques!$B$2:$B$608),":")),"")</f>
        <v/>
      </c>
      <c r="J962" s="28"/>
      <c r="K962" s="28" t="str">
        <f t="shared" si="14"/>
        <v/>
      </c>
    </row>
    <row r="963" spans="8:11" hidden="1" outlineLevel="1" x14ac:dyDescent="0.45">
      <c r="H963" s="28"/>
      <c r="I963" s="28" t="str" cm="1">
        <f t="array" ref="I963">IFERROR(TRIM(_xlfn.TEXTSPLIT(_xlfn.XLOOKUP(H963,techniques!$A$2:$A$608,techniques!$B$2:$B$608),":")),"")</f>
        <v/>
      </c>
      <c r="J963" s="28"/>
      <c r="K963" s="28" t="str">
        <f t="shared" si="14"/>
        <v/>
      </c>
    </row>
    <row r="964" spans="8:11" hidden="1" outlineLevel="1" x14ac:dyDescent="0.45">
      <c r="H964" s="28"/>
      <c r="I964" s="28" t="str" cm="1">
        <f t="array" ref="I964">IFERROR(TRIM(_xlfn.TEXTSPLIT(_xlfn.XLOOKUP(H964,techniques!$A$2:$A$608,techniques!$B$2:$B$608),":")),"")</f>
        <v/>
      </c>
      <c r="J964" s="28"/>
      <c r="K964" s="28" t="str">
        <f t="shared" si="14"/>
        <v/>
      </c>
    </row>
    <row r="965" spans="8:11" hidden="1" outlineLevel="1" x14ac:dyDescent="0.45">
      <c r="H965" s="28"/>
      <c r="I965" s="28" t="str" cm="1">
        <f t="array" ref="I965">IFERROR(TRIM(_xlfn.TEXTSPLIT(_xlfn.XLOOKUP(H965,techniques!$A$2:$A$608,techniques!$B$2:$B$608),":")),"")</f>
        <v/>
      </c>
      <c r="J965" s="28"/>
      <c r="K965" s="28" t="str">
        <f t="shared" si="14"/>
        <v/>
      </c>
    </row>
    <row r="966" spans="8:11" hidden="1" outlineLevel="1" x14ac:dyDescent="0.45">
      <c r="H966" s="28"/>
      <c r="I966" s="28" t="str" cm="1">
        <f t="array" ref="I966">IFERROR(TRIM(_xlfn.TEXTSPLIT(_xlfn.XLOOKUP(H966,techniques!$A$2:$A$608,techniques!$B$2:$B$608),":")),"")</f>
        <v/>
      </c>
      <c r="J966" s="28"/>
      <c r="K966" s="28" t="str">
        <f t="shared" si="14"/>
        <v/>
      </c>
    </row>
    <row r="967" spans="8:11" hidden="1" outlineLevel="1" x14ac:dyDescent="0.45">
      <c r="H967" s="28"/>
      <c r="I967" s="28" t="str" cm="1">
        <f t="array" ref="I967">IFERROR(TRIM(_xlfn.TEXTSPLIT(_xlfn.XLOOKUP(H967,techniques!$A$2:$A$608,techniques!$B$2:$B$608),":")),"")</f>
        <v/>
      </c>
      <c r="J967" s="28"/>
      <c r="K967" s="28" t="str">
        <f t="shared" si="14"/>
        <v/>
      </c>
    </row>
    <row r="968" spans="8:11" hidden="1" outlineLevel="1" x14ac:dyDescent="0.45">
      <c r="H968" s="28"/>
      <c r="I968" s="28" t="str" cm="1">
        <f t="array" ref="I968">IFERROR(TRIM(_xlfn.TEXTSPLIT(_xlfn.XLOOKUP(H968,techniques!$A$2:$A$608,techniques!$B$2:$B$608),":")),"")</f>
        <v/>
      </c>
      <c r="J968" s="28"/>
      <c r="K968" s="28" t="str">
        <f t="shared" si="14"/>
        <v/>
      </c>
    </row>
    <row r="969" spans="8:11" hidden="1" outlineLevel="1" x14ac:dyDescent="0.45">
      <c r="H969" s="28"/>
      <c r="I969" s="28" t="str" cm="1">
        <f t="array" ref="I969">IFERROR(TRIM(_xlfn.TEXTSPLIT(_xlfn.XLOOKUP(H969,techniques!$A$2:$A$608,techniques!$B$2:$B$608),":")),"")</f>
        <v/>
      </c>
      <c r="J969" s="28"/>
      <c r="K969" s="28" t="str">
        <f t="shared" si="14"/>
        <v/>
      </c>
    </row>
    <row r="970" spans="8:11" hidden="1" outlineLevel="1" x14ac:dyDescent="0.45">
      <c r="H970" s="28"/>
      <c r="I970" s="28" t="str" cm="1">
        <f t="array" ref="I970">IFERROR(TRIM(_xlfn.TEXTSPLIT(_xlfn.XLOOKUP(H970,techniques!$A$2:$A$608,techniques!$B$2:$B$608),":")),"")</f>
        <v/>
      </c>
      <c r="J970" s="28"/>
      <c r="K970" s="28" t="str">
        <f t="shared" si="14"/>
        <v/>
      </c>
    </row>
    <row r="971" spans="8:11" hidden="1" outlineLevel="1" x14ac:dyDescent="0.45">
      <c r="H971" s="28"/>
      <c r="I971" s="28" t="str" cm="1">
        <f t="array" ref="I971">IFERROR(TRIM(_xlfn.TEXTSPLIT(_xlfn.XLOOKUP(H971,techniques!$A$2:$A$608,techniques!$B$2:$B$608),":")),"")</f>
        <v/>
      </c>
      <c r="J971" s="28"/>
      <c r="K971" s="28" t="str">
        <f t="shared" si="14"/>
        <v/>
      </c>
    </row>
    <row r="972" spans="8:11" hidden="1" outlineLevel="1" x14ac:dyDescent="0.45">
      <c r="H972" s="28"/>
      <c r="I972" s="28" t="str" cm="1">
        <f t="array" ref="I972">IFERROR(TRIM(_xlfn.TEXTSPLIT(_xlfn.XLOOKUP(H972,techniques!$A$2:$A$608,techniques!$B$2:$B$608),":")),"")</f>
        <v/>
      </c>
      <c r="J972" s="28"/>
      <c r="K972" s="28" t="str">
        <f t="shared" si="14"/>
        <v/>
      </c>
    </row>
    <row r="973" spans="8:11" hidden="1" outlineLevel="1" x14ac:dyDescent="0.45">
      <c r="H973" s="28"/>
      <c r="I973" s="28" t="str" cm="1">
        <f t="array" ref="I973">IFERROR(TRIM(_xlfn.TEXTSPLIT(_xlfn.XLOOKUP(H973,techniques!$A$2:$A$608,techniques!$B$2:$B$608),":")),"")</f>
        <v/>
      </c>
      <c r="J973" s="28"/>
      <c r="K973" s="28" t="str">
        <f t="shared" si="14"/>
        <v/>
      </c>
    </row>
    <row r="974" spans="8:11" hidden="1" outlineLevel="1" x14ac:dyDescent="0.45">
      <c r="H974" s="28"/>
      <c r="I974" s="28" t="str" cm="1">
        <f t="array" ref="I974">IFERROR(TRIM(_xlfn.TEXTSPLIT(_xlfn.XLOOKUP(H974,techniques!$A$2:$A$608,techniques!$B$2:$B$608),":")),"")</f>
        <v/>
      </c>
      <c r="J974" s="28"/>
      <c r="K974" s="28" t="str">
        <f t="shared" si="14"/>
        <v/>
      </c>
    </row>
    <row r="975" spans="8:11" hidden="1" outlineLevel="1" x14ac:dyDescent="0.45">
      <c r="H975" s="28"/>
      <c r="I975" s="28" t="str" cm="1">
        <f t="array" ref="I975">IFERROR(TRIM(_xlfn.TEXTSPLIT(_xlfn.XLOOKUP(H975,techniques!$A$2:$A$608,techniques!$B$2:$B$608),":")),"")</f>
        <v/>
      </c>
      <c r="J975" s="28"/>
      <c r="K975" s="28" t="str">
        <f t="shared" si="14"/>
        <v/>
      </c>
    </row>
    <row r="976" spans="8:11" hidden="1" outlineLevel="1" x14ac:dyDescent="0.45">
      <c r="H976" s="28"/>
      <c r="I976" s="28" t="str" cm="1">
        <f t="array" ref="I976">IFERROR(TRIM(_xlfn.TEXTSPLIT(_xlfn.XLOOKUP(H976,techniques!$A$2:$A$608,techniques!$B$2:$B$608),":")),"")</f>
        <v/>
      </c>
      <c r="J976" s="28"/>
      <c r="K976" s="28" t="str">
        <f t="shared" si="14"/>
        <v/>
      </c>
    </row>
    <row r="977" spans="8:11" hidden="1" outlineLevel="1" x14ac:dyDescent="0.45">
      <c r="H977" s="28"/>
      <c r="I977" s="28" t="str" cm="1">
        <f t="array" ref="I977">IFERROR(TRIM(_xlfn.TEXTSPLIT(_xlfn.XLOOKUP(H977,techniques!$A$2:$A$608,techniques!$B$2:$B$608),":")),"")</f>
        <v/>
      </c>
      <c r="J977" s="28"/>
      <c r="K977" s="28" t="str">
        <f t="shared" ref="K977:K1001" si="15">IF(J977="",_xlfn.TEXTJOIN(": ",TRUE,H977,I977),_xlfn.TEXTJOIN(": ",TRUE,H977,J977))</f>
        <v/>
      </c>
    </row>
    <row r="978" spans="8:11" hidden="1" outlineLevel="1" x14ac:dyDescent="0.45">
      <c r="H978" s="28"/>
      <c r="I978" s="28" t="str" cm="1">
        <f t="array" ref="I978">IFERROR(TRIM(_xlfn.TEXTSPLIT(_xlfn.XLOOKUP(H978,techniques!$A$2:$A$608,techniques!$B$2:$B$608),":")),"")</f>
        <v/>
      </c>
      <c r="J978" s="28"/>
      <c r="K978" s="28" t="str">
        <f t="shared" si="15"/>
        <v/>
      </c>
    </row>
    <row r="979" spans="8:11" hidden="1" outlineLevel="1" x14ac:dyDescent="0.45">
      <c r="H979" s="28"/>
      <c r="I979" s="28" t="str" cm="1">
        <f t="array" ref="I979">IFERROR(TRIM(_xlfn.TEXTSPLIT(_xlfn.XLOOKUP(H979,techniques!$A$2:$A$608,techniques!$B$2:$B$608),":")),"")</f>
        <v/>
      </c>
      <c r="J979" s="28"/>
      <c r="K979" s="28" t="str">
        <f t="shared" si="15"/>
        <v/>
      </c>
    </row>
    <row r="980" spans="8:11" hidden="1" outlineLevel="1" x14ac:dyDescent="0.45">
      <c r="H980" s="28"/>
      <c r="I980" s="28" t="str" cm="1">
        <f t="array" ref="I980">IFERROR(TRIM(_xlfn.TEXTSPLIT(_xlfn.XLOOKUP(H980,techniques!$A$2:$A$608,techniques!$B$2:$B$608),":")),"")</f>
        <v/>
      </c>
      <c r="J980" s="28"/>
      <c r="K980" s="28" t="str">
        <f t="shared" si="15"/>
        <v/>
      </c>
    </row>
    <row r="981" spans="8:11" hidden="1" outlineLevel="1" x14ac:dyDescent="0.45">
      <c r="H981" s="28"/>
      <c r="I981" s="28" t="str" cm="1">
        <f t="array" ref="I981">IFERROR(TRIM(_xlfn.TEXTSPLIT(_xlfn.XLOOKUP(H981,techniques!$A$2:$A$608,techniques!$B$2:$B$608),":")),"")</f>
        <v/>
      </c>
      <c r="J981" s="28"/>
      <c r="K981" s="28" t="str">
        <f t="shared" si="15"/>
        <v/>
      </c>
    </row>
    <row r="982" spans="8:11" hidden="1" outlineLevel="1" x14ac:dyDescent="0.45">
      <c r="H982" s="28"/>
      <c r="I982" s="28" t="str" cm="1">
        <f t="array" ref="I982">IFERROR(TRIM(_xlfn.TEXTSPLIT(_xlfn.XLOOKUP(H982,techniques!$A$2:$A$608,techniques!$B$2:$B$608),":")),"")</f>
        <v/>
      </c>
      <c r="J982" s="28"/>
      <c r="K982" s="28" t="str">
        <f t="shared" si="15"/>
        <v/>
      </c>
    </row>
    <row r="983" spans="8:11" hidden="1" outlineLevel="1" x14ac:dyDescent="0.45">
      <c r="H983" s="28"/>
      <c r="I983" s="28" t="str" cm="1">
        <f t="array" ref="I983">IFERROR(TRIM(_xlfn.TEXTSPLIT(_xlfn.XLOOKUP(H983,techniques!$A$2:$A$608,techniques!$B$2:$B$608),":")),"")</f>
        <v/>
      </c>
      <c r="J983" s="28"/>
      <c r="K983" s="28" t="str">
        <f t="shared" si="15"/>
        <v/>
      </c>
    </row>
    <row r="984" spans="8:11" hidden="1" outlineLevel="1" x14ac:dyDescent="0.45">
      <c r="H984" s="28"/>
      <c r="I984" s="28" t="str" cm="1">
        <f t="array" ref="I984">IFERROR(TRIM(_xlfn.TEXTSPLIT(_xlfn.XLOOKUP(H984,techniques!$A$2:$A$608,techniques!$B$2:$B$608),":")),"")</f>
        <v/>
      </c>
      <c r="J984" s="28"/>
      <c r="K984" s="28" t="str">
        <f t="shared" si="15"/>
        <v/>
      </c>
    </row>
    <row r="985" spans="8:11" hidden="1" outlineLevel="1" x14ac:dyDescent="0.45">
      <c r="H985" s="28"/>
      <c r="I985" s="28" t="str" cm="1">
        <f t="array" ref="I985">IFERROR(TRIM(_xlfn.TEXTSPLIT(_xlfn.XLOOKUP(H985,techniques!$A$2:$A$608,techniques!$B$2:$B$608),":")),"")</f>
        <v/>
      </c>
      <c r="J985" s="28"/>
      <c r="K985" s="28" t="str">
        <f t="shared" si="15"/>
        <v/>
      </c>
    </row>
    <row r="986" spans="8:11" hidden="1" outlineLevel="1" x14ac:dyDescent="0.45">
      <c r="H986" s="28"/>
      <c r="I986" s="28" t="str" cm="1">
        <f t="array" ref="I986">IFERROR(TRIM(_xlfn.TEXTSPLIT(_xlfn.XLOOKUP(H986,techniques!$A$2:$A$608,techniques!$B$2:$B$608),":")),"")</f>
        <v/>
      </c>
      <c r="J986" s="28"/>
      <c r="K986" s="28" t="str">
        <f t="shared" si="15"/>
        <v/>
      </c>
    </row>
    <row r="987" spans="8:11" hidden="1" outlineLevel="1" x14ac:dyDescent="0.45">
      <c r="H987" s="28"/>
      <c r="I987" s="28" t="str" cm="1">
        <f t="array" ref="I987">IFERROR(TRIM(_xlfn.TEXTSPLIT(_xlfn.XLOOKUP(H987,techniques!$A$2:$A$608,techniques!$B$2:$B$608),":")),"")</f>
        <v/>
      </c>
      <c r="J987" s="28"/>
      <c r="K987" s="28" t="str">
        <f t="shared" si="15"/>
        <v/>
      </c>
    </row>
    <row r="988" spans="8:11" hidden="1" outlineLevel="1" x14ac:dyDescent="0.45">
      <c r="H988" s="28"/>
      <c r="I988" s="28" t="str" cm="1">
        <f t="array" ref="I988">IFERROR(TRIM(_xlfn.TEXTSPLIT(_xlfn.XLOOKUP(H988,techniques!$A$2:$A$608,techniques!$B$2:$B$608),":")),"")</f>
        <v/>
      </c>
      <c r="J988" s="28"/>
      <c r="K988" s="28" t="str">
        <f t="shared" si="15"/>
        <v/>
      </c>
    </row>
    <row r="989" spans="8:11" hidden="1" outlineLevel="1" x14ac:dyDescent="0.45">
      <c r="H989" s="28"/>
      <c r="I989" s="28" t="str" cm="1">
        <f t="array" ref="I989">IFERROR(TRIM(_xlfn.TEXTSPLIT(_xlfn.XLOOKUP(H989,techniques!$A$2:$A$608,techniques!$B$2:$B$608),":")),"")</f>
        <v/>
      </c>
      <c r="J989" s="28"/>
      <c r="K989" s="28" t="str">
        <f t="shared" si="15"/>
        <v/>
      </c>
    </row>
    <row r="990" spans="8:11" hidden="1" outlineLevel="1" x14ac:dyDescent="0.45">
      <c r="H990" s="28"/>
      <c r="I990" s="28" t="str" cm="1">
        <f t="array" ref="I990">IFERROR(TRIM(_xlfn.TEXTSPLIT(_xlfn.XLOOKUP(H990,techniques!$A$2:$A$608,techniques!$B$2:$B$608),":")),"")</f>
        <v/>
      </c>
      <c r="J990" s="28"/>
      <c r="K990" s="28" t="str">
        <f t="shared" si="15"/>
        <v/>
      </c>
    </row>
    <row r="991" spans="8:11" hidden="1" outlineLevel="1" x14ac:dyDescent="0.45">
      <c r="H991" s="28"/>
      <c r="I991" s="28" t="str" cm="1">
        <f t="array" ref="I991">IFERROR(TRIM(_xlfn.TEXTSPLIT(_xlfn.XLOOKUP(H991,techniques!$A$2:$A$608,techniques!$B$2:$B$608),":")),"")</f>
        <v/>
      </c>
      <c r="J991" s="28"/>
      <c r="K991" s="28" t="str">
        <f t="shared" si="15"/>
        <v/>
      </c>
    </row>
    <row r="992" spans="8:11" hidden="1" outlineLevel="1" x14ac:dyDescent="0.45">
      <c r="H992" s="28"/>
      <c r="I992" s="28" t="str" cm="1">
        <f t="array" ref="I992">IFERROR(TRIM(_xlfn.TEXTSPLIT(_xlfn.XLOOKUP(H992,techniques!$A$2:$A$608,techniques!$B$2:$B$608),":")),"")</f>
        <v/>
      </c>
      <c r="J992" s="28"/>
      <c r="K992" s="28" t="str">
        <f t="shared" si="15"/>
        <v/>
      </c>
    </row>
    <row r="993" spans="8:11" hidden="1" outlineLevel="1" x14ac:dyDescent="0.45">
      <c r="H993" s="28"/>
      <c r="I993" s="28" t="str" cm="1">
        <f t="array" ref="I993">IFERROR(TRIM(_xlfn.TEXTSPLIT(_xlfn.XLOOKUP(H993,techniques!$A$2:$A$608,techniques!$B$2:$B$608),":")),"")</f>
        <v/>
      </c>
      <c r="J993" s="28"/>
      <c r="K993" s="28" t="str">
        <f t="shared" si="15"/>
        <v/>
      </c>
    </row>
    <row r="994" spans="8:11" hidden="1" outlineLevel="1" x14ac:dyDescent="0.45">
      <c r="H994" s="28"/>
      <c r="I994" s="28" t="str" cm="1">
        <f t="array" ref="I994">IFERROR(TRIM(_xlfn.TEXTSPLIT(_xlfn.XLOOKUP(H994,techniques!$A$2:$A$608,techniques!$B$2:$B$608),":")),"")</f>
        <v/>
      </c>
      <c r="J994" s="28"/>
      <c r="K994" s="28" t="str">
        <f t="shared" si="15"/>
        <v/>
      </c>
    </row>
    <row r="995" spans="8:11" hidden="1" outlineLevel="1" x14ac:dyDescent="0.45">
      <c r="H995" s="28"/>
      <c r="I995" s="28" t="str" cm="1">
        <f t="array" ref="I995">IFERROR(TRIM(_xlfn.TEXTSPLIT(_xlfn.XLOOKUP(H995,techniques!$A$2:$A$608,techniques!$B$2:$B$608),":")),"")</f>
        <v/>
      </c>
      <c r="J995" s="28"/>
      <c r="K995" s="28" t="str">
        <f t="shared" si="15"/>
        <v/>
      </c>
    </row>
    <row r="996" spans="8:11" hidden="1" outlineLevel="1" x14ac:dyDescent="0.45">
      <c r="H996" s="28"/>
      <c r="I996" s="28" t="str" cm="1">
        <f t="array" ref="I996">IFERROR(TRIM(_xlfn.TEXTSPLIT(_xlfn.XLOOKUP(H996,techniques!$A$2:$A$608,techniques!$B$2:$B$608),":")),"")</f>
        <v/>
      </c>
      <c r="J996" s="28"/>
      <c r="K996" s="28" t="str">
        <f t="shared" si="15"/>
        <v/>
      </c>
    </row>
    <row r="997" spans="8:11" hidden="1" outlineLevel="1" x14ac:dyDescent="0.45">
      <c r="H997" s="28"/>
      <c r="I997" s="28" t="str" cm="1">
        <f t="array" ref="I997">IFERROR(TRIM(_xlfn.TEXTSPLIT(_xlfn.XLOOKUP(H997,techniques!$A$2:$A$608,techniques!$B$2:$B$608),":")),"")</f>
        <v/>
      </c>
      <c r="J997" s="28"/>
      <c r="K997" s="28" t="str">
        <f t="shared" si="15"/>
        <v/>
      </c>
    </row>
    <row r="998" spans="8:11" hidden="1" outlineLevel="1" x14ac:dyDescent="0.45">
      <c r="H998" s="28"/>
      <c r="I998" s="28" t="str" cm="1">
        <f t="array" ref="I998">IFERROR(TRIM(_xlfn.TEXTSPLIT(_xlfn.XLOOKUP(H998,techniques!$A$2:$A$608,techniques!$B$2:$B$608),":")),"")</f>
        <v/>
      </c>
      <c r="J998" s="28"/>
      <c r="K998" s="28" t="str">
        <f t="shared" si="15"/>
        <v/>
      </c>
    </row>
    <row r="999" spans="8:11" hidden="1" outlineLevel="1" x14ac:dyDescent="0.45">
      <c r="H999" s="28"/>
      <c r="I999" s="28" t="str" cm="1">
        <f t="array" ref="I999">IFERROR(TRIM(_xlfn.TEXTSPLIT(_xlfn.XLOOKUP(H999,techniques!$A$2:$A$608,techniques!$B$2:$B$608),":")),"")</f>
        <v/>
      </c>
      <c r="J999" s="28"/>
      <c r="K999" s="28" t="str">
        <f t="shared" si="15"/>
        <v/>
      </c>
    </row>
    <row r="1000" spans="8:11" hidden="1" outlineLevel="1" x14ac:dyDescent="0.45">
      <c r="H1000" s="28"/>
      <c r="I1000" s="28" t="str" cm="1">
        <f t="array" ref="I1000">IFERROR(TRIM(_xlfn.TEXTSPLIT(_xlfn.XLOOKUP(H1000,techniques!$A$2:$A$608,techniques!$B$2:$B$608),":")),"")</f>
        <v/>
      </c>
      <c r="J1000" s="28"/>
      <c r="K1000" s="28" t="str">
        <f t="shared" si="15"/>
        <v/>
      </c>
    </row>
    <row r="1001" spans="8:11" hidden="1" outlineLevel="1" x14ac:dyDescent="0.45">
      <c r="H1001" s="28"/>
      <c r="I1001" s="28" t="str" cm="1">
        <f t="array" ref="I1001">IFERROR(TRIM(_xlfn.TEXTSPLIT(_xlfn.XLOOKUP(H1001,techniques!$A$2:$A$608,techniques!$B$2:$B$608),":")),"")</f>
        <v/>
      </c>
      <c r="J1001" s="28"/>
      <c r="K1001" s="28" t="str">
        <f t="shared" si="15"/>
        <v/>
      </c>
    </row>
    <row r="1002" spans="8:11" hidden="1" outlineLevel="1" x14ac:dyDescent="0.45"/>
    <row r="1003" spans="8:11" hidden="1" outlineLevel="1" x14ac:dyDescent="0.45"/>
    <row r="1004" spans="8:11" hidden="1" collapsed="1" x14ac:dyDescent="0.45"/>
  </sheetData>
  <mergeCells count="1">
    <mergeCell ref="F1:I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BDEB6-0590-4D6D-9BDB-62798A0FD0F9}">
  <sheetPr codeName="Sheet10">
    <tabColor theme="9" tint="0.59999389629810485"/>
  </sheetPr>
  <dimension ref="A1:AB176"/>
  <sheetViews>
    <sheetView showGridLines="0" topLeftCell="G1" zoomScale="40" zoomScaleNormal="40" workbookViewId="0">
      <selection activeCell="K22" sqref="K22"/>
    </sheetView>
  </sheetViews>
  <sheetFormatPr defaultColWidth="0" defaultRowHeight="15.5" zeroHeight="1" outlineLevelCol="1" x14ac:dyDescent="0.45"/>
  <cols>
    <col min="1" max="1" width="42.453125" style="1" customWidth="1" outlineLevel="1"/>
    <col min="2" max="2" width="41.1796875" style="1" customWidth="1" outlineLevel="1"/>
    <col min="3" max="3" width="48.7265625" style="1" customWidth="1" outlineLevel="1"/>
    <col min="4" max="4" width="41.1796875" style="1" customWidth="1" outlineLevel="1"/>
    <col min="5" max="5" width="46.7265625" style="1" bestFit="1" customWidth="1"/>
    <col min="6" max="6" width="73.26953125" style="1" bestFit="1" customWidth="1"/>
    <col min="7" max="7" width="46.81640625" style="1" bestFit="1" customWidth="1"/>
    <col min="8" max="8" width="40.7265625" style="1" bestFit="1" customWidth="1"/>
    <col min="9" max="9" width="43.54296875" style="1" bestFit="1" customWidth="1"/>
    <col min="10" max="10" width="70.54296875" style="1" bestFit="1" customWidth="1"/>
    <col min="11" max="11" width="45" style="1" bestFit="1" customWidth="1"/>
    <col min="12" max="12" width="70.54296875" style="1" bestFit="1" customWidth="1"/>
    <col min="13" max="13" width="51.81640625" style="1" bestFit="1" customWidth="1"/>
    <col min="14" max="14" width="71" style="1" bestFit="1" customWidth="1"/>
    <col min="15" max="16" width="56" style="1" bestFit="1" customWidth="1"/>
    <col min="17" max="17" width="48.7265625" style="1" bestFit="1" customWidth="1"/>
    <col min="18" max="18" width="41.54296875" style="1" bestFit="1" customWidth="1"/>
    <col min="19" max="19" width="46.7265625" style="1" bestFit="1" customWidth="1"/>
    <col min="20" max="20" width="49" style="1" bestFit="1" customWidth="1"/>
    <col min="21" max="21" width="43.81640625" style="1" bestFit="1" customWidth="1"/>
    <col min="22" max="22" width="56" style="1" bestFit="1" customWidth="1"/>
    <col min="23" max="23" width="51.81640625" style="1" bestFit="1" customWidth="1"/>
    <col min="24" max="24" width="43.26953125" style="1" bestFit="1" customWidth="1"/>
    <col min="25" max="25" width="46.7265625" style="1" bestFit="1" customWidth="1"/>
    <col min="26" max="26" width="69.26953125" style="1" bestFit="1" customWidth="1"/>
    <col min="27" max="27" width="34.1796875" style="1" bestFit="1" customWidth="1"/>
    <col min="28" max="28" width="46.26953125" style="1" bestFit="1" customWidth="1"/>
    <col min="29" max="16384" width="25.7265625" style="1" hidden="1"/>
  </cols>
  <sheetData>
    <row r="1" spans="1:28" s="12" customFormat="1" x14ac:dyDescent="0.45">
      <c r="A1" s="13" t="s">
        <v>2513</v>
      </c>
      <c r="B1" s="13" t="s">
        <v>2272</v>
      </c>
      <c r="C1" s="13" t="s">
        <v>2514</v>
      </c>
      <c r="D1" s="13" t="s">
        <v>2273</v>
      </c>
      <c r="E1" s="13" t="s">
        <v>2515</v>
      </c>
      <c r="F1" s="13" t="s">
        <v>2274</v>
      </c>
      <c r="G1" s="13" t="s">
        <v>2516</v>
      </c>
      <c r="H1" s="13" t="s">
        <v>2275</v>
      </c>
      <c r="I1" s="13" t="s">
        <v>2517</v>
      </c>
      <c r="J1" s="13" t="s">
        <v>2276</v>
      </c>
      <c r="K1" s="13" t="s">
        <v>2518</v>
      </c>
      <c r="L1" s="13" t="s">
        <v>3133</v>
      </c>
      <c r="M1" s="13" t="s">
        <v>2519</v>
      </c>
      <c r="N1" s="13" t="s">
        <v>3134</v>
      </c>
      <c r="O1" s="13" t="s">
        <v>2520</v>
      </c>
      <c r="P1" s="13" t="s">
        <v>3137</v>
      </c>
      <c r="Q1" s="13" t="s">
        <v>2521</v>
      </c>
      <c r="R1" s="13" t="s">
        <v>2277</v>
      </c>
      <c r="S1" s="13" t="s">
        <v>2522</v>
      </c>
      <c r="T1" s="13" t="s">
        <v>3135</v>
      </c>
      <c r="U1" s="13" t="s">
        <v>2523</v>
      </c>
      <c r="V1" s="13" t="s">
        <v>2278</v>
      </c>
      <c r="W1" s="13" t="s">
        <v>2524</v>
      </c>
      <c r="X1" s="13" t="s">
        <v>3136</v>
      </c>
      <c r="Y1" s="13" t="s">
        <v>2525</v>
      </c>
      <c r="Z1" s="13" t="s">
        <v>2279</v>
      </c>
      <c r="AA1" s="13" t="s">
        <v>2526</v>
      </c>
      <c r="AB1" s="13" t="s">
        <v>2280</v>
      </c>
    </row>
    <row r="2" spans="1:28" s="85" customFormat="1" x14ac:dyDescent="0.45">
      <c r="A2" s="120" t="s">
        <v>2527</v>
      </c>
      <c r="B2" s="121" t="s">
        <v>2528</v>
      </c>
      <c r="C2" s="120" t="s">
        <v>2529</v>
      </c>
      <c r="D2" s="128"/>
      <c r="E2" s="120" t="s">
        <v>3467</v>
      </c>
      <c r="F2" s="128"/>
      <c r="G2" s="120" t="s">
        <v>2531</v>
      </c>
      <c r="H2" s="128"/>
      <c r="I2" s="120" t="s">
        <v>2532</v>
      </c>
      <c r="J2" s="121" t="s">
        <v>2533</v>
      </c>
      <c r="K2" s="120" t="s">
        <v>2534</v>
      </c>
      <c r="L2" s="121" t="s">
        <v>2535</v>
      </c>
      <c r="M2" s="120" t="s">
        <v>2534</v>
      </c>
      <c r="N2" s="121" t="s">
        <v>2535</v>
      </c>
      <c r="O2" s="120" t="s">
        <v>2536</v>
      </c>
      <c r="P2" s="121" t="s">
        <v>2537</v>
      </c>
      <c r="Q2" s="120" t="s">
        <v>2538</v>
      </c>
      <c r="R2" s="121" t="s">
        <v>2539</v>
      </c>
      <c r="S2" s="120" t="s">
        <v>2540</v>
      </c>
      <c r="T2" s="128"/>
      <c r="U2" s="120" t="s">
        <v>2536</v>
      </c>
      <c r="V2" s="121" t="s">
        <v>2537</v>
      </c>
      <c r="W2" s="120" t="s">
        <v>2541</v>
      </c>
      <c r="X2" s="121" t="s">
        <v>2542</v>
      </c>
      <c r="Y2" s="120" t="s">
        <v>2543</v>
      </c>
      <c r="Z2" s="121" t="s">
        <v>2544</v>
      </c>
      <c r="AA2" s="120" t="s">
        <v>2545</v>
      </c>
      <c r="AB2" s="128"/>
    </row>
    <row r="3" spans="1:28" s="85" customFormat="1" x14ac:dyDescent="0.45">
      <c r="A3" s="122"/>
      <c r="B3" s="123" t="s">
        <v>2546</v>
      </c>
      <c r="C3" s="122" t="s">
        <v>2547</v>
      </c>
      <c r="D3" s="123" t="s">
        <v>2548</v>
      </c>
      <c r="E3" s="122" t="s">
        <v>2530</v>
      </c>
      <c r="F3" s="125"/>
      <c r="G3" s="122" t="s">
        <v>2550</v>
      </c>
      <c r="H3" s="123" t="s">
        <v>2551</v>
      </c>
      <c r="I3" s="122"/>
      <c r="J3" s="123" t="s">
        <v>2552</v>
      </c>
      <c r="K3" s="122"/>
      <c r="L3" s="123" t="s">
        <v>2553</v>
      </c>
      <c r="M3" s="122"/>
      <c r="N3" s="123" t="s">
        <v>2553</v>
      </c>
      <c r="O3" s="122"/>
      <c r="P3" s="123" t="s">
        <v>2554</v>
      </c>
      <c r="Q3" s="122"/>
      <c r="R3" s="123" t="s">
        <v>2555</v>
      </c>
      <c r="S3" s="122" t="s">
        <v>2556</v>
      </c>
      <c r="T3" s="125"/>
      <c r="U3" s="122"/>
      <c r="V3" s="123" t="s">
        <v>2554</v>
      </c>
      <c r="W3" s="122"/>
      <c r="X3" s="123" t="s">
        <v>2557</v>
      </c>
      <c r="Y3" s="122" t="s">
        <v>2558</v>
      </c>
      <c r="Z3" s="125"/>
      <c r="AA3" s="122" t="s">
        <v>2559</v>
      </c>
      <c r="AB3" s="125"/>
    </row>
    <row r="4" spans="1:28" s="85" customFormat="1" x14ac:dyDescent="0.45">
      <c r="A4" s="122"/>
      <c r="B4" s="123" t="s">
        <v>2560</v>
      </c>
      <c r="C4" s="122"/>
      <c r="D4" s="123" t="s">
        <v>2561</v>
      </c>
      <c r="E4" s="122" t="s">
        <v>2549</v>
      </c>
      <c r="F4" s="125"/>
      <c r="G4" s="122"/>
      <c r="H4" s="123" t="s">
        <v>2563</v>
      </c>
      <c r="I4" s="122"/>
      <c r="J4" s="123" t="s">
        <v>3468</v>
      </c>
      <c r="K4" s="122"/>
      <c r="L4" s="123" t="s">
        <v>2565</v>
      </c>
      <c r="M4" s="122"/>
      <c r="N4" s="123" t="s">
        <v>2565</v>
      </c>
      <c r="O4" s="122"/>
      <c r="P4" s="123" t="s">
        <v>2566</v>
      </c>
      <c r="Q4" s="122"/>
      <c r="R4" s="123" t="s">
        <v>2567</v>
      </c>
      <c r="S4" s="122" t="s">
        <v>2568</v>
      </c>
      <c r="T4" s="125"/>
      <c r="U4" s="122"/>
      <c r="V4" s="123" t="s">
        <v>2566</v>
      </c>
      <c r="W4" s="122"/>
      <c r="X4" s="123" t="s">
        <v>2569</v>
      </c>
      <c r="Y4" s="122" t="s">
        <v>2570</v>
      </c>
      <c r="Z4" s="123" t="s">
        <v>2571</v>
      </c>
      <c r="AA4" s="122" t="s">
        <v>2572</v>
      </c>
      <c r="AB4" s="125"/>
    </row>
    <row r="5" spans="1:28" s="85" customFormat="1" x14ac:dyDescent="0.45">
      <c r="A5" s="122" t="s">
        <v>2573</v>
      </c>
      <c r="B5" s="123" t="s">
        <v>2574</v>
      </c>
      <c r="C5" s="122"/>
      <c r="D5" s="123" t="s">
        <v>2575</v>
      </c>
      <c r="E5" s="122" t="s">
        <v>2562</v>
      </c>
      <c r="F5" s="125"/>
      <c r="G5" s="122"/>
      <c r="H5" s="123" t="s">
        <v>2577</v>
      </c>
      <c r="I5" s="122"/>
      <c r="J5" s="123" t="s">
        <v>2564</v>
      </c>
      <c r="K5" s="122"/>
      <c r="L5" s="123" t="s">
        <v>2579</v>
      </c>
      <c r="M5" s="122"/>
      <c r="N5" s="123" t="s">
        <v>2579</v>
      </c>
      <c r="O5" s="122" t="s">
        <v>2580</v>
      </c>
      <c r="P5" s="123" t="s">
        <v>2581</v>
      </c>
      <c r="Q5" s="122"/>
      <c r="R5" s="123" t="s">
        <v>2582</v>
      </c>
      <c r="S5" s="122" t="s">
        <v>2583</v>
      </c>
      <c r="T5" s="123" t="s">
        <v>2584</v>
      </c>
      <c r="U5" s="122" t="s">
        <v>2585</v>
      </c>
      <c r="V5" s="123" t="s">
        <v>2586</v>
      </c>
      <c r="W5" s="122"/>
      <c r="X5" s="123" t="s">
        <v>2587</v>
      </c>
      <c r="Y5" s="122"/>
      <c r="Z5" s="123" t="s">
        <v>2588</v>
      </c>
      <c r="AA5" s="122" t="s">
        <v>2589</v>
      </c>
      <c r="AB5" s="123" t="s">
        <v>2590</v>
      </c>
    </row>
    <row r="6" spans="1:28" s="85" customFormat="1" x14ac:dyDescent="0.45">
      <c r="A6" s="122"/>
      <c r="B6" s="123" t="s">
        <v>2591</v>
      </c>
      <c r="C6" s="122"/>
      <c r="D6" s="123" t="s">
        <v>2592</v>
      </c>
      <c r="E6" s="122" t="s">
        <v>2576</v>
      </c>
      <c r="F6" s="123"/>
      <c r="G6" s="122"/>
      <c r="H6" s="123" t="s">
        <v>2595</v>
      </c>
      <c r="I6" s="122"/>
      <c r="J6" s="123" t="s">
        <v>2578</v>
      </c>
      <c r="K6" s="122"/>
      <c r="L6" s="123" t="s">
        <v>3469</v>
      </c>
      <c r="M6" s="122"/>
      <c r="N6" s="123" t="s">
        <v>3469</v>
      </c>
      <c r="O6" s="122"/>
      <c r="P6" s="123" t="s">
        <v>2599</v>
      </c>
      <c r="Q6" s="122" t="s">
        <v>2600</v>
      </c>
      <c r="R6" s="125"/>
      <c r="S6" s="122"/>
      <c r="T6" s="123" t="s">
        <v>2601</v>
      </c>
      <c r="U6" s="122"/>
      <c r="V6" s="123" t="s">
        <v>2602</v>
      </c>
      <c r="W6" s="122" t="s">
        <v>2603</v>
      </c>
      <c r="X6" s="125"/>
      <c r="Y6" s="122"/>
      <c r="Z6" s="123" t="s">
        <v>2604</v>
      </c>
      <c r="AA6" s="122"/>
      <c r="AB6" s="123" t="s">
        <v>2605</v>
      </c>
    </row>
    <row r="7" spans="1:28" s="85" customFormat="1" x14ac:dyDescent="0.45">
      <c r="A7" s="122"/>
      <c r="B7" s="123" t="s">
        <v>2606</v>
      </c>
      <c r="C7" s="122"/>
      <c r="D7" s="123" t="s">
        <v>2607</v>
      </c>
      <c r="E7" s="122" t="s">
        <v>2593</v>
      </c>
      <c r="F7" s="123" t="s">
        <v>2594</v>
      </c>
      <c r="G7" s="122"/>
      <c r="H7" s="123" t="s">
        <v>2609</v>
      </c>
      <c r="I7" s="122"/>
      <c r="J7" s="125" t="s">
        <v>2596</v>
      </c>
      <c r="K7" s="122" t="s">
        <v>2597</v>
      </c>
      <c r="L7" s="123" t="s">
        <v>2598</v>
      </c>
      <c r="M7" s="122" t="s">
        <v>2597</v>
      </c>
      <c r="N7" s="123" t="s">
        <v>2598</v>
      </c>
      <c r="O7" s="122"/>
      <c r="P7" s="123" t="s">
        <v>2612</v>
      </c>
      <c r="Q7" s="122" t="s">
        <v>2613</v>
      </c>
      <c r="R7" s="125"/>
      <c r="S7" s="122" t="s">
        <v>2614</v>
      </c>
      <c r="T7" s="123" t="s">
        <v>2615</v>
      </c>
      <c r="U7" s="122"/>
      <c r="V7" s="123" t="s">
        <v>2616</v>
      </c>
      <c r="W7" s="122" t="s">
        <v>3467</v>
      </c>
      <c r="X7" s="123"/>
      <c r="Y7" s="122" t="s">
        <v>2619</v>
      </c>
      <c r="Z7" s="125"/>
      <c r="AA7" s="122"/>
      <c r="AB7" s="123" t="s">
        <v>2620</v>
      </c>
    </row>
    <row r="8" spans="1:28" s="85" customFormat="1" x14ac:dyDescent="0.45">
      <c r="A8" s="122"/>
      <c r="B8" s="123" t="s">
        <v>2621</v>
      </c>
      <c r="C8" s="122"/>
      <c r="D8" s="123" t="s">
        <v>2622</v>
      </c>
      <c r="E8" s="122"/>
      <c r="F8" s="123" t="s">
        <v>2608</v>
      </c>
      <c r="G8" s="122"/>
      <c r="H8" s="123" t="s">
        <v>2624</v>
      </c>
      <c r="I8" s="122" t="s">
        <v>2610</v>
      </c>
      <c r="J8" s="123"/>
      <c r="K8" s="122"/>
      <c r="L8" s="123" t="s">
        <v>2611</v>
      </c>
      <c r="M8" s="122"/>
      <c r="N8" s="123" t="s">
        <v>2611</v>
      </c>
      <c r="O8" s="122"/>
      <c r="P8" s="123" t="s">
        <v>2628</v>
      </c>
      <c r="Q8" s="122" t="s">
        <v>2629</v>
      </c>
      <c r="R8" s="125"/>
      <c r="S8" s="122"/>
      <c r="T8" s="123" t="s">
        <v>3470</v>
      </c>
      <c r="U8" s="122" t="s">
        <v>2631</v>
      </c>
      <c r="V8" s="125"/>
      <c r="W8" s="122" t="s">
        <v>2617</v>
      </c>
      <c r="X8" s="123" t="s">
        <v>2618</v>
      </c>
      <c r="Y8" s="122" t="s">
        <v>2633</v>
      </c>
      <c r="Z8" s="123" t="s">
        <v>2634</v>
      </c>
      <c r="AA8" s="122" t="s">
        <v>2635</v>
      </c>
      <c r="AB8" s="123" t="s">
        <v>2636</v>
      </c>
    </row>
    <row r="9" spans="1:28" s="85" customFormat="1" x14ac:dyDescent="0.45">
      <c r="A9" s="122" t="s">
        <v>2637</v>
      </c>
      <c r="B9" s="123" t="s">
        <v>2638</v>
      </c>
      <c r="C9" s="122"/>
      <c r="D9" s="123" t="s">
        <v>2639</v>
      </c>
      <c r="E9" s="122"/>
      <c r="F9" s="125" t="s">
        <v>2623</v>
      </c>
      <c r="G9" s="122"/>
      <c r="H9" s="123" t="s">
        <v>2641</v>
      </c>
      <c r="I9" s="122" t="s">
        <v>2625</v>
      </c>
      <c r="J9" s="123" t="s">
        <v>2626</v>
      </c>
      <c r="K9" s="122"/>
      <c r="L9" s="123" t="s">
        <v>2627</v>
      </c>
      <c r="M9" s="122"/>
      <c r="N9" s="123" t="s">
        <v>2627</v>
      </c>
      <c r="O9" s="122" t="s">
        <v>2644</v>
      </c>
      <c r="P9" s="123" t="s">
        <v>3471</v>
      </c>
      <c r="Q9" s="122" t="s">
        <v>2646</v>
      </c>
      <c r="R9" s="125"/>
      <c r="S9" s="122"/>
      <c r="T9" s="123" t="s">
        <v>2630</v>
      </c>
      <c r="U9" s="122" t="s">
        <v>2648</v>
      </c>
      <c r="V9" s="125"/>
      <c r="W9" s="122"/>
      <c r="X9" s="123" t="s">
        <v>2632</v>
      </c>
      <c r="Y9" s="122" t="s">
        <v>2651</v>
      </c>
      <c r="Z9" s="123" t="s">
        <v>2652</v>
      </c>
      <c r="AA9" s="122"/>
      <c r="AB9" s="123" t="s">
        <v>2653</v>
      </c>
    </row>
    <row r="10" spans="1:28" s="85" customFormat="1" x14ac:dyDescent="0.45">
      <c r="A10" s="122"/>
      <c r="B10" s="123" t="s">
        <v>2654</v>
      </c>
      <c r="C10" s="122"/>
      <c r="D10" s="123" t="s">
        <v>2655</v>
      </c>
      <c r="E10" s="122"/>
      <c r="F10" s="123" t="s">
        <v>3472</v>
      </c>
      <c r="G10" s="122"/>
      <c r="H10" s="123" t="s">
        <v>2658</v>
      </c>
      <c r="I10" s="122"/>
      <c r="J10" s="123" t="s">
        <v>2642</v>
      </c>
      <c r="K10" s="122"/>
      <c r="L10" s="123" t="s">
        <v>2643</v>
      </c>
      <c r="M10" s="122"/>
      <c r="N10" s="123" t="s">
        <v>2643</v>
      </c>
      <c r="O10" s="122"/>
      <c r="P10" s="123" t="s">
        <v>2645</v>
      </c>
      <c r="Q10" s="122" t="s">
        <v>2662</v>
      </c>
      <c r="R10" s="125"/>
      <c r="S10" s="122"/>
      <c r="T10" s="123" t="s">
        <v>2647</v>
      </c>
      <c r="U10" s="122" t="s">
        <v>2664</v>
      </c>
      <c r="V10" s="125"/>
      <c r="W10" s="122" t="s">
        <v>2649</v>
      </c>
      <c r="X10" s="123" t="s">
        <v>2650</v>
      </c>
      <c r="Y10" s="122" t="s">
        <v>2666</v>
      </c>
      <c r="Z10" s="123" t="s">
        <v>3473</v>
      </c>
      <c r="AA10" s="122" t="s">
        <v>2668</v>
      </c>
      <c r="AB10" s="123" t="s">
        <v>2669</v>
      </c>
    </row>
    <row r="11" spans="1:28" s="85" customFormat="1" x14ac:dyDescent="0.45">
      <c r="A11" s="122"/>
      <c r="B11" s="123" t="s">
        <v>2670</v>
      </c>
      <c r="C11" s="122" t="s">
        <v>2671</v>
      </c>
      <c r="D11" s="123" t="s">
        <v>2672</v>
      </c>
      <c r="E11" s="122" t="s">
        <v>2640</v>
      </c>
      <c r="F11" s="123"/>
      <c r="G11" s="122"/>
      <c r="H11" s="123" t="s">
        <v>2674</v>
      </c>
      <c r="I11" s="122"/>
      <c r="J11" s="123" t="s">
        <v>2659</v>
      </c>
      <c r="K11" s="122"/>
      <c r="L11" s="123" t="s">
        <v>2660</v>
      </c>
      <c r="M11" s="122"/>
      <c r="N11" s="125" t="s">
        <v>2660</v>
      </c>
      <c r="O11" s="122"/>
      <c r="P11" s="123" t="s">
        <v>2661</v>
      </c>
      <c r="Q11" s="122" t="s">
        <v>2677</v>
      </c>
      <c r="R11" s="125"/>
      <c r="S11" s="122"/>
      <c r="T11" s="123" t="s">
        <v>2663</v>
      </c>
      <c r="U11" s="122" t="s">
        <v>2679</v>
      </c>
      <c r="V11" s="125"/>
      <c r="W11" s="122"/>
      <c r="X11" s="123" t="s">
        <v>2665</v>
      </c>
      <c r="Y11" s="122"/>
      <c r="Z11" s="123" t="s">
        <v>2667</v>
      </c>
      <c r="AA11" s="122"/>
      <c r="AB11" s="123" t="s">
        <v>2682</v>
      </c>
    </row>
    <row r="12" spans="1:28" s="85" customFormat="1" x14ac:dyDescent="0.45">
      <c r="A12" s="122" t="s">
        <v>2683</v>
      </c>
      <c r="B12" s="123" t="s">
        <v>2684</v>
      </c>
      <c r="C12" s="122"/>
      <c r="D12" s="123" t="s">
        <v>2685</v>
      </c>
      <c r="E12" s="122" t="s">
        <v>2656</v>
      </c>
      <c r="F12" s="123" t="s">
        <v>2657</v>
      </c>
      <c r="G12" s="122" t="s">
        <v>2687</v>
      </c>
      <c r="H12" s="125"/>
      <c r="I12" s="122"/>
      <c r="J12" s="123" t="s">
        <v>2675</v>
      </c>
      <c r="K12" s="122" t="s">
        <v>2532</v>
      </c>
      <c r="L12" s="123" t="s">
        <v>2533</v>
      </c>
      <c r="M12" s="122" t="s">
        <v>2610</v>
      </c>
      <c r="N12" s="125"/>
      <c r="O12" s="122"/>
      <c r="P12" s="123" t="s">
        <v>2676</v>
      </c>
      <c r="Q12" s="122" t="s">
        <v>2691</v>
      </c>
      <c r="R12" s="125"/>
      <c r="S12" s="122"/>
      <c r="T12" s="123" t="s">
        <v>2678</v>
      </c>
      <c r="U12" s="122" t="s">
        <v>2693</v>
      </c>
      <c r="V12" s="125"/>
      <c r="W12" s="122"/>
      <c r="X12" s="123" t="s">
        <v>2680</v>
      </c>
      <c r="Y12" s="122"/>
      <c r="Z12" s="123" t="s">
        <v>2681</v>
      </c>
      <c r="AA12" s="122" t="s">
        <v>2697</v>
      </c>
      <c r="AB12" s="123" t="s">
        <v>2698</v>
      </c>
    </row>
    <row r="13" spans="1:28" s="85" customFormat="1" x14ac:dyDescent="0.45">
      <c r="A13" s="122"/>
      <c r="B13" s="123" t="s">
        <v>2699</v>
      </c>
      <c r="C13" s="122"/>
      <c r="D13" s="123" t="s">
        <v>2700</v>
      </c>
      <c r="E13" s="122"/>
      <c r="F13" s="125" t="s">
        <v>2673</v>
      </c>
      <c r="G13" s="122" t="s">
        <v>2702</v>
      </c>
      <c r="H13" s="125"/>
      <c r="I13" s="122"/>
      <c r="J13" s="123" t="s">
        <v>2688</v>
      </c>
      <c r="K13" s="122"/>
      <c r="L13" s="123" t="s">
        <v>2552</v>
      </c>
      <c r="M13" s="122" t="s">
        <v>2689</v>
      </c>
      <c r="N13" s="125"/>
      <c r="O13" s="122"/>
      <c r="P13" s="123" t="s">
        <v>2690</v>
      </c>
      <c r="Q13" s="122" t="s">
        <v>2704</v>
      </c>
      <c r="R13" s="125"/>
      <c r="S13" s="122"/>
      <c r="T13" s="123" t="s">
        <v>2692</v>
      </c>
      <c r="U13" s="122" t="s">
        <v>2707</v>
      </c>
      <c r="V13" s="123" t="s">
        <v>2708</v>
      </c>
      <c r="W13" s="122" t="s">
        <v>2694</v>
      </c>
      <c r="X13" s="123" t="s">
        <v>2695</v>
      </c>
      <c r="Y13" s="122"/>
      <c r="Z13" s="125" t="s">
        <v>2696</v>
      </c>
      <c r="AA13" s="122"/>
      <c r="AB13" s="123" t="s">
        <v>2711</v>
      </c>
    </row>
    <row r="14" spans="1:28" s="85" customFormat="1" x14ac:dyDescent="0.45">
      <c r="A14" s="122"/>
      <c r="B14" s="123" t="s">
        <v>2712</v>
      </c>
      <c r="C14" s="122" t="s">
        <v>2713</v>
      </c>
      <c r="D14" s="123" t="s">
        <v>2714</v>
      </c>
      <c r="E14" s="122"/>
      <c r="F14" s="123" t="s">
        <v>2686</v>
      </c>
      <c r="G14" s="122" t="s">
        <v>2717</v>
      </c>
      <c r="H14" s="125"/>
      <c r="I14" s="122"/>
      <c r="J14" s="123" t="s">
        <v>2703</v>
      </c>
      <c r="K14" s="122"/>
      <c r="L14" s="123" t="s">
        <v>3468</v>
      </c>
      <c r="M14" s="122" t="s">
        <v>2704</v>
      </c>
      <c r="N14" s="125"/>
      <c r="O14" s="122"/>
      <c r="P14" s="125" t="s">
        <v>2705</v>
      </c>
      <c r="Q14" s="122" t="s">
        <v>2721</v>
      </c>
      <c r="R14" s="125"/>
      <c r="S14" s="122"/>
      <c r="T14" s="125" t="s">
        <v>2706</v>
      </c>
      <c r="U14" s="122"/>
      <c r="V14" s="123" t="s">
        <v>2722</v>
      </c>
      <c r="W14" s="122"/>
      <c r="X14" s="123" t="s">
        <v>2709</v>
      </c>
      <c r="Y14" s="122" t="s">
        <v>2710</v>
      </c>
      <c r="Z14" s="125"/>
      <c r="AA14" s="122"/>
      <c r="AB14" s="123" t="s">
        <v>2725</v>
      </c>
    </row>
    <row r="15" spans="1:28" s="85" customFormat="1" x14ac:dyDescent="0.45">
      <c r="A15" s="122"/>
      <c r="B15" s="123" t="s">
        <v>2726</v>
      </c>
      <c r="C15" s="122"/>
      <c r="D15" s="123" t="s">
        <v>2727</v>
      </c>
      <c r="E15" s="122" t="s">
        <v>2701</v>
      </c>
      <c r="F15" s="123"/>
      <c r="G15" s="122" t="s">
        <v>2729</v>
      </c>
      <c r="H15" s="123" t="s">
        <v>2730</v>
      </c>
      <c r="I15" s="122"/>
      <c r="J15" s="123" t="s">
        <v>2718</v>
      </c>
      <c r="K15" s="122"/>
      <c r="L15" s="123" t="s">
        <v>2564</v>
      </c>
      <c r="M15" s="122" t="s">
        <v>2719</v>
      </c>
      <c r="N15" s="125"/>
      <c r="O15" s="122" t="s">
        <v>2720</v>
      </c>
      <c r="P15" s="125"/>
      <c r="Q15" s="122" t="s">
        <v>2733</v>
      </c>
      <c r="R15" s="125"/>
      <c r="S15" s="122" t="s">
        <v>2640</v>
      </c>
      <c r="T15" s="125"/>
      <c r="U15" s="122" t="s">
        <v>2735</v>
      </c>
      <c r="V15" s="123" t="s">
        <v>2736</v>
      </c>
      <c r="W15" s="122"/>
      <c r="X15" s="123" t="s">
        <v>2723</v>
      </c>
      <c r="Y15" s="131" t="s">
        <v>2724</v>
      </c>
      <c r="Z15" s="125"/>
      <c r="AA15" s="122"/>
      <c r="AB15" s="123" t="s">
        <v>2739</v>
      </c>
    </row>
    <row r="16" spans="1:28" s="85" customFormat="1" x14ac:dyDescent="0.45">
      <c r="A16" s="122"/>
      <c r="B16" s="123" t="s">
        <v>2740</v>
      </c>
      <c r="C16" s="122"/>
      <c r="D16" s="123" t="s">
        <v>2741</v>
      </c>
      <c r="E16" s="122" t="s">
        <v>2715</v>
      </c>
      <c r="F16" s="123" t="s">
        <v>2716</v>
      </c>
      <c r="G16" s="122"/>
      <c r="H16" s="123" t="s">
        <v>2743</v>
      </c>
      <c r="I16" s="122"/>
      <c r="J16" s="123" t="s">
        <v>2731</v>
      </c>
      <c r="K16" s="122"/>
      <c r="L16" s="123" t="s">
        <v>2578</v>
      </c>
      <c r="M16" s="122" t="s">
        <v>2702</v>
      </c>
      <c r="N16" s="125"/>
      <c r="O16" s="122" t="s">
        <v>2732</v>
      </c>
      <c r="P16" s="123"/>
      <c r="Q16" s="122" t="s">
        <v>2748</v>
      </c>
      <c r="R16" s="125"/>
      <c r="S16" s="122" t="s">
        <v>2734</v>
      </c>
      <c r="T16" s="125"/>
      <c r="U16" s="122"/>
      <c r="V16" s="123" t="s">
        <v>2750</v>
      </c>
      <c r="W16" s="122" t="s">
        <v>2737</v>
      </c>
      <c r="X16" s="123" t="s">
        <v>2738</v>
      </c>
      <c r="Y16" s="124"/>
      <c r="Z16" s="125"/>
      <c r="AA16" s="122" t="s">
        <v>3474</v>
      </c>
      <c r="AB16" s="125"/>
    </row>
    <row r="17" spans="1:28" s="85" customFormat="1" x14ac:dyDescent="0.45">
      <c r="A17" s="122"/>
      <c r="B17" s="123" t="s">
        <v>2753</v>
      </c>
      <c r="C17" s="122"/>
      <c r="D17" s="123" t="s">
        <v>2754</v>
      </c>
      <c r="E17" s="122"/>
      <c r="F17" s="123" t="s">
        <v>2728</v>
      </c>
      <c r="G17" s="122"/>
      <c r="H17" s="123" t="s">
        <v>2756</v>
      </c>
      <c r="I17" s="122"/>
      <c r="J17" s="123" t="s">
        <v>2744</v>
      </c>
      <c r="K17" s="122"/>
      <c r="L17" s="123" t="s">
        <v>2596</v>
      </c>
      <c r="M17" s="122" t="s">
        <v>2745</v>
      </c>
      <c r="N17" s="123"/>
      <c r="O17" s="122" t="s">
        <v>2746</v>
      </c>
      <c r="P17" s="123" t="s">
        <v>2747</v>
      </c>
      <c r="Q17" s="122" t="s">
        <v>2761</v>
      </c>
      <c r="R17" s="125"/>
      <c r="S17" s="122" t="s">
        <v>2749</v>
      </c>
      <c r="T17" s="123"/>
      <c r="U17" s="122"/>
      <c r="V17" s="123" t="s">
        <v>2764</v>
      </c>
      <c r="W17" s="122"/>
      <c r="X17" s="125" t="s">
        <v>2751</v>
      </c>
      <c r="Y17" s="124"/>
      <c r="Z17" s="125"/>
      <c r="AA17" s="122" t="s">
        <v>2752</v>
      </c>
      <c r="AB17" s="125"/>
    </row>
    <row r="18" spans="1:28" s="85" customFormat="1" x14ac:dyDescent="0.45">
      <c r="A18" s="122" t="s">
        <v>2767</v>
      </c>
      <c r="B18" s="123" t="s">
        <v>2768</v>
      </c>
      <c r="C18" s="122"/>
      <c r="D18" s="123" t="s">
        <v>2769</v>
      </c>
      <c r="E18" s="124"/>
      <c r="F18" s="125" t="s">
        <v>2742</v>
      </c>
      <c r="G18" s="122" t="s">
        <v>2770</v>
      </c>
      <c r="H18" s="125"/>
      <c r="I18" s="122"/>
      <c r="J18" s="123" t="s">
        <v>2757</v>
      </c>
      <c r="K18" s="122" t="s">
        <v>2625</v>
      </c>
      <c r="L18" s="123" t="s">
        <v>2626</v>
      </c>
      <c r="M18" s="122" t="s">
        <v>2758</v>
      </c>
      <c r="N18" s="123" t="s">
        <v>2759</v>
      </c>
      <c r="O18" s="122"/>
      <c r="P18" s="123" t="s">
        <v>2760</v>
      </c>
      <c r="Q18" s="122" t="s">
        <v>3475</v>
      </c>
      <c r="R18" s="125"/>
      <c r="S18" s="122" t="s">
        <v>2762</v>
      </c>
      <c r="T18" s="123" t="s">
        <v>2763</v>
      </c>
      <c r="U18" s="122" t="s">
        <v>2777</v>
      </c>
      <c r="V18" s="125"/>
      <c r="W18" s="122" t="s">
        <v>2765</v>
      </c>
      <c r="X18" s="125"/>
      <c r="Y18" s="124"/>
      <c r="Z18" s="125"/>
      <c r="AA18" s="122" t="s">
        <v>2766</v>
      </c>
      <c r="AB18" s="123"/>
    </row>
    <row r="19" spans="1:28" s="85" customFormat="1" x14ac:dyDescent="0.45">
      <c r="A19" s="122"/>
      <c r="B19" s="123" t="s">
        <v>2781</v>
      </c>
      <c r="C19" s="122"/>
      <c r="D19" s="123" t="s">
        <v>2782</v>
      </c>
      <c r="E19" s="124"/>
      <c r="F19" s="125" t="s">
        <v>2755</v>
      </c>
      <c r="G19" s="122" t="s">
        <v>2783</v>
      </c>
      <c r="H19" s="123" t="s">
        <v>2784</v>
      </c>
      <c r="I19" s="122"/>
      <c r="J19" s="123" t="s">
        <v>2771</v>
      </c>
      <c r="K19" s="122"/>
      <c r="L19" s="123" t="s">
        <v>2642</v>
      </c>
      <c r="M19" s="122"/>
      <c r="N19" s="123" t="s">
        <v>2772</v>
      </c>
      <c r="O19" s="122" t="s">
        <v>2773</v>
      </c>
      <c r="P19" s="123" t="s">
        <v>2774</v>
      </c>
      <c r="Q19" s="122" t="s">
        <v>2775</v>
      </c>
      <c r="R19" s="125"/>
      <c r="S19" s="122"/>
      <c r="T19" s="123" t="s">
        <v>2776</v>
      </c>
      <c r="U19" s="122" t="s">
        <v>2791</v>
      </c>
      <c r="V19" s="125"/>
      <c r="W19" s="122" t="s">
        <v>2778</v>
      </c>
      <c r="X19" s="125"/>
      <c r="Y19" s="124"/>
      <c r="Z19" s="125"/>
      <c r="AA19" s="122" t="s">
        <v>2779</v>
      </c>
      <c r="AB19" s="123" t="s">
        <v>2780</v>
      </c>
    </row>
    <row r="20" spans="1:28" s="85" customFormat="1" x14ac:dyDescent="0.45">
      <c r="A20" s="122"/>
      <c r="B20" s="123" t="s">
        <v>2794</v>
      </c>
      <c r="C20" s="122"/>
      <c r="D20" s="123" t="s">
        <v>2795</v>
      </c>
      <c r="E20" s="124"/>
      <c r="F20" s="125"/>
      <c r="G20" s="122"/>
      <c r="H20" s="123" t="s">
        <v>2796</v>
      </c>
      <c r="I20" s="122"/>
      <c r="J20" s="123" t="s">
        <v>2785</v>
      </c>
      <c r="K20" s="122"/>
      <c r="L20" s="123" t="s">
        <v>2659</v>
      </c>
      <c r="M20" s="122" t="s">
        <v>2786</v>
      </c>
      <c r="N20" s="125" t="s">
        <v>2787</v>
      </c>
      <c r="O20" s="122"/>
      <c r="P20" s="123" t="s">
        <v>2788</v>
      </c>
      <c r="Q20" s="122" t="s">
        <v>2789</v>
      </c>
      <c r="R20" s="125"/>
      <c r="S20" s="122"/>
      <c r="T20" s="123" t="s">
        <v>2790</v>
      </c>
      <c r="U20" s="122" t="s">
        <v>2802</v>
      </c>
      <c r="V20" s="125"/>
      <c r="W20" s="122" t="s">
        <v>2792</v>
      </c>
      <c r="X20" s="125"/>
      <c r="Y20" s="124"/>
      <c r="Z20" s="125"/>
      <c r="AA20" s="122"/>
      <c r="AB20" s="125" t="s">
        <v>2793</v>
      </c>
    </row>
    <row r="21" spans="1:28" s="85" customFormat="1" x14ac:dyDescent="0.45">
      <c r="A21" s="122"/>
      <c r="B21" s="123" t="s">
        <v>2805</v>
      </c>
      <c r="C21" s="122" t="s">
        <v>2806</v>
      </c>
      <c r="D21" s="123" t="s">
        <v>2807</v>
      </c>
      <c r="E21" s="124"/>
      <c r="F21" s="125"/>
      <c r="G21" s="122"/>
      <c r="H21" s="123" t="s">
        <v>2808</v>
      </c>
      <c r="I21" s="122"/>
      <c r="J21" s="123" t="s">
        <v>2797</v>
      </c>
      <c r="K21" s="122"/>
      <c r="L21" s="123" t="s">
        <v>2675</v>
      </c>
      <c r="M21" s="122" t="s">
        <v>2798</v>
      </c>
      <c r="N21" s="123"/>
      <c r="O21" s="122"/>
      <c r="P21" s="123" t="s">
        <v>2799</v>
      </c>
      <c r="Q21" s="122" t="s">
        <v>2800</v>
      </c>
      <c r="R21" s="125"/>
      <c r="S21" s="124"/>
      <c r="T21" s="125" t="s">
        <v>2801</v>
      </c>
      <c r="U21" s="122" t="s">
        <v>2814</v>
      </c>
      <c r="V21" s="123" t="s">
        <v>2815</v>
      </c>
      <c r="W21" s="122" t="s">
        <v>2803</v>
      </c>
      <c r="X21" s="125"/>
      <c r="Y21" s="124"/>
      <c r="Z21" s="125"/>
      <c r="AA21" s="122" t="s">
        <v>2804</v>
      </c>
      <c r="AB21" s="125"/>
    </row>
    <row r="22" spans="1:28" s="85" customFormat="1" x14ac:dyDescent="0.45">
      <c r="A22" s="122" t="s">
        <v>2818</v>
      </c>
      <c r="B22" s="123" t="s">
        <v>2819</v>
      </c>
      <c r="C22" s="122"/>
      <c r="D22" s="123" t="s">
        <v>2820</v>
      </c>
      <c r="E22" s="124"/>
      <c r="F22" s="125"/>
      <c r="G22" s="122"/>
      <c r="H22" s="123" t="s">
        <v>2821</v>
      </c>
      <c r="I22" s="122"/>
      <c r="J22" s="123" t="s">
        <v>2809</v>
      </c>
      <c r="K22" s="122"/>
      <c r="L22" s="123" t="s">
        <v>2688</v>
      </c>
      <c r="M22" s="122" t="s">
        <v>2810</v>
      </c>
      <c r="N22" s="123" t="s">
        <v>2811</v>
      </c>
      <c r="O22" s="122"/>
      <c r="P22" s="123" t="s">
        <v>2812</v>
      </c>
      <c r="Q22" s="122" t="s">
        <v>2813</v>
      </c>
      <c r="R22" s="125"/>
      <c r="S22" s="124"/>
      <c r="T22" s="125"/>
      <c r="U22" s="122"/>
      <c r="V22" s="123" t="s">
        <v>2828</v>
      </c>
      <c r="W22" s="122" t="s">
        <v>2816</v>
      </c>
      <c r="X22" s="125"/>
      <c r="Y22" s="124"/>
      <c r="Z22" s="125"/>
      <c r="AA22" s="122" t="s">
        <v>2817</v>
      </c>
      <c r="AB22" s="125"/>
    </row>
    <row r="23" spans="1:28" s="85" customFormat="1" x14ac:dyDescent="0.45">
      <c r="A23" s="122"/>
      <c r="B23" s="123" t="s">
        <v>2831</v>
      </c>
      <c r="C23" s="122"/>
      <c r="D23" s="123" t="s">
        <v>2832</v>
      </c>
      <c r="E23" s="124"/>
      <c r="F23" s="125"/>
      <c r="G23" s="122"/>
      <c r="H23" s="123" t="s">
        <v>2833</v>
      </c>
      <c r="I23" s="122" t="s">
        <v>2822</v>
      </c>
      <c r="J23" s="123" t="s">
        <v>2823</v>
      </c>
      <c r="K23" s="122"/>
      <c r="L23" s="123" t="s">
        <v>2703</v>
      </c>
      <c r="M23" s="122"/>
      <c r="N23" s="123" t="s">
        <v>2824</v>
      </c>
      <c r="O23" s="122" t="s">
        <v>2825</v>
      </c>
      <c r="P23" s="123" t="s">
        <v>2826</v>
      </c>
      <c r="Q23" s="122" t="s">
        <v>2827</v>
      </c>
      <c r="R23" s="123"/>
      <c r="S23" s="124"/>
      <c r="T23" s="125"/>
      <c r="U23" s="122" t="s">
        <v>2840</v>
      </c>
      <c r="V23" s="123" t="s">
        <v>2841</v>
      </c>
      <c r="W23" s="122" t="s">
        <v>2829</v>
      </c>
      <c r="X23" s="123"/>
      <c r="Y23" s="124"/>
      <c r="Z23" s="125"/>
      <c r="AA23" s="124" t="s">
        <v>2830</v>
      </c>
      <c r="AB23" s="125"/>
    </row>
    <row r="24" spans="1:28" s="85" customFormat="1" x14ac:dyDescent="0.45">
      <c r="A24" s="122"/>
      <c r="B24" s="123" t="s">
        <v>2844</v>
      </c>
      <c r="C24" s="122"/>
      <c r="D24" s="123" t="s">
        <v>2845</v>
      </c>
      <c r="E24" s="124"/>
      <c r="F24" s="125"/>
      <c r="G24" s="122" t="s">
        <v>2846</v>
      </c>
      <c r="H24" s="125"/>
      <c r="I24" s="122"/>
      <c r="J24" s="123" t="s">
        <v>2834</v>
      </c>
      <c r="K24" s="122"/>
      <c r="L24" s="123" t="s">
        <v>2718</v>
      </c>
      <c r="M24" s="122" t="s">
        <v>2835</v>
      </c>
      <c r="N24" s="123" t="s">
        <v>2836</v>
      </c>
      <c r="O24" s="122"/>
      <c r="P24" s="123" t="s">
        <v>2837</v>
      </c>
      <c r="Q24" s="122" t="s">
        <v>2838</v>
      </c>
      <c r="R24" s="123" t="s">
        <v>2839</v>
      </c>
      <c r="S24" s="124"/>
      <c r="T24" s="125"/>
      <c r="U24" s="122"/>
      <c r="V24" s="123" t="s">
        <v>2851</v>
      </c>
      <c r="W24" s="122" t="s">
        <v>2842</v>
      </c>
      <c r="X24" s="123" t="s">
        <v>2843</v>
      </c>
      <c r="Y24" s="124"/>
      <c r="Z24" s="125"/>
      <c r="AA24" s="124"/>
      <c r="AB24" s="125"/>
    </row>
    <row r="25" spans="1:28" s="85" customFormat="1" x14ac:dyDescent="0.45">
      <c r="A25" s="122"/>
      <c r="B25" s="123" t="s">
        <v>3476</v>
      </c>
      <c r="C25" s="122" t="s">
        <v>2855</v>
      </c>
      <c r="D25" s="123" t="s">
        <v>2856</v>
      </c>
      <c r="E25" s="124"/>
      <c r="F25" s="125"/>
      <c r="G25" s="122" t="s">
        <v>2857</v>
      </c>
      <c r="H25" s="125"/>
      <c r="I25" s="122"/>
      <c r="J25" s="123" t="s">
        <v>2847</v>
      </c>
      <c r="K25" s="122"/>
      <c r="L25" s="123" t="s">
        <v>2731</v>
      </c>
      <c r="M25" s="122"/>
      <c r="N25" s="123" t="s">
        <v>2848</v>
      </c>
      <c r="O25" s="122"/>
      <c r="P25" s="123" t="s">
        <v>2849</v>
      </c>
      <c r="Q25" s="122"/>
      <c r="R25" s="123" t="s">
        <v>2850</v>
      </c>
      <c r="S25" s="124"/>
      <c r="T25" s="125"/>
      <c r="U25" s="122"/>
      <c r="V25" s="123" t="s">
        <v>2862</v>
      </c>
      <c r="W25" s="122"/>
      <c r="X25" s="123" t="s">
        <v>2852</v>
      </c>
      <c r="Y25" s="124"/>
      <c r="Z25" s="125"/>
      <c r="AA25" s="124"/>
      <c r="AB25" s="125"/>
    </row>
    <row r="26" spans="1:28" s="85" customFormat="1" x14ac:dyDescent="0.45">
      <c r="A26" s="122" t="s">
        <v>2853</v>
      </c>
      <c r="B26" s="123" t="s">
        <v>2854</v>
      </c>
      <c r="C26" s="122"/>
      <c r="D26" s="123" t="s">
        <v>2865</v>
      </c>
      <c r="E26" s="124"/>
      <c r="F26" s="125"/>
      <c r="G26" s="122" t="s">
        <v>2734</v>
      </c>
      <c r="H26" s="125"/>
      <c r="I26" s="122"/>
      <c r="J26" s="123" t="s">
        <v>2858</v>
      </c>
      <c r="K26" s="122"/>
      <c r="L26" s="123" t="s">
        <v>2744</v>
      </c>
      <c r="M26" s="122"/>
      <c r="N26" s="123" t="s">
        <v>2859</v>
      </c>
      <c r="O26" s="122"/>
      <c r="P26" s="123" t="s">
        <v>2860</v>
      </c>
      <c r="Q26" s="122"/>
      <c r="R26" s="125" t="s">
        <v>2861</v>
      </c>
      <c r="S26" s="124"/>
      <c r="T26" s="125"/>
      <c r="U26" s="122" t="s">
        <v>2773</v>
      </c>
      <c r="V26" s="123" t="s">
        <v>2774</v>
      </c>
      <c r="W26" s="122"/>
      <c r="X26" s="123" t="s">
        <v>2863</v>
      </c>
      <c r="Y26" s="124"/>
      <c r="Z26" s="125"/>
      <c r="AA26" s="124"/>
      <c r="AB26" s="125"/>
    </row>
    <row r="27" spans="1:28" s="85" customFormat="1" x14ac:dyDescent="0.45">
      <c r="A27" s="122"/>
      <c r="B27" s="123" t="s">
        <v>2864</v>
      </c>
      <c r="C27" s="122"/>
      <c r="D27" s="123" t="s">
        <v>2873</v>
      </c>
      <c r="E27" s="124"/>
      <c r="F27" s="125"/>
      <c r="G27" s="122" t="s">
        <v>2874</v>
      </c>
      <c r="H27" s="123" t="s">
        <v>2875</v>
      </c>
      <c r="I27" s="122"/>
      <c r="J27" s="125" t="s">
        <v>2866</v>
      </c>
      <c r="K27" s="122"/>
      <c r="L27" s="123" t="s">
        <v>2757</v>
      </c>
      <c r="M27" s="122"/>
      <c r="N27" s="123" t="s">
        <v>2867</v>
      </c>
      <c r="O27" s="122"/>
      <c r="P27" s="123" t="s">
        <v>2868</v>
      </c>
      <c r="Q27" s="122" t="s">
        <v>2869</v>
      </c>
      <c r="R27" s="125"/>
      <c r="S27" s="124"/>
      <c r="T27" s="125"/>
      <c r="U27" s="122"/>
      <c r="V27" s="123" t="s">
        <v>2788</v>
      </c>
      <c r="W27" s="122"/>
      <c r="X27" s="125" t="s">
        <v>2870</v>
      </c>
      <c r="Y27" s="124"/>
      <c r="Z27" s="125"/>
      <c r="AA27" s="124"/>
      <c r="AB27" s="125"/>
    </row>
    <row r="28" spans="1:28" s="85" customFormat="1" x14ac:dyDescent="0.45">
      <c r="A28" s="122" t="s">
        <v>2871</v>
      </c>
      <c r="B28" s="123" t="s">
        <v>2872</v>
      </c>
      <c r="C28" s="122" t="s">
        <v>2882</v>
      </c>
      <c r="D28" s="123" t="s">
        <v>2883</v>
      </c>
      <c r="E28" s="124"/>
      <c r="F28" s="125"/>
      <c r="G28" s="122"/>
      <c r="H28" s="123" t="s">
        <v>2884</v>
      </c>
      <c r="I28" s="122" t="s">
        <v>2876</v>
      </c>
      <c r="J28" s="125"/>
      <c r="K28" s="122"/>
      <c r="L28" s="123" t="s">
        <v>2771</v>
      </c>
      <c r="M28" s="122"/>
      <c r="N28" s="123" t="s">
        <v>2877</v>
      </c>
      <c r="O28" s="122"/>
      <c r="P28" s="123" t="s">
        <v>2878</v>
      </c>
      <c r="Q28" s="122" t="s">
        <v>2879</v>
      </c>
      <c r="R28" s="125"/>
      <c r="S28" s="124"/>
      <c r="T28" s="125"/>
      <c r="U28" s="122"/>
      <c r="V28" s="123" t="s">
        <v>2799</v>
      </c>
      <c r="W28" s="122" t="s">
        <v>2880</v>
      </c>
      <c r="X28" s="123"/>
      <c r="Y28" s="124"/>
      <c r="Z28" s="125"/>
      <c r="AA28" s="124"/>
      <c r="AB28" s="125"/>
    </row>
    <row r="29" spans="1:28" s="85" customFormat="1" x14ac:dyDescent="0.45">
      <c r="A29" s="122"/>
      <c r="B29" s="123" t="s">
        <v>2881</v>
      </c>
      <c r="C29" s="122"/>
      <c r="D29" s="123" t="s">
        <v>2892</v>
      </c>
      <c r="E29" s="124"/>
      <c r="F29" s="125"/>
      <c r="G29" s="122" t="s">
        <v>2893</v>
      </c>
      <c r="H29" s="123" t="s">
        <v>2894</v>
      </c>
      <c r="I29" s="122" t="s">
        <v>2885</v>
      </c>
      <c r="J29" s="123"/>
      <c r="K29" s="122"/>
      <c r="L29" s="123" t="s">
        <v>2785</v>
      </c>
      <c r="M29" s="122"/>
      <c r="N29" s="123" t="s">
        <v>3477</v>
      </c>
      <c r="O29" s="122"/>
      <c r="P29" s="123" t="s">
        <v>2887</v>
      </c>
      <c r="Q29" s="122" t="s">
        <v>2888</v>
      </c>
      <c r="R29" s="123"/>
      <c r="S29" s="124"/>
      <c r="T29" s="125"/>
      <c r="U29" s="122"/>
      <c r="V29" s="123" t="s">
        <v>2812</v>
      </c>
      <c r="W29" s="122" t="s">
        <v>2889</v>
      </c>
      <c r="X29" s="123" t="s">
        <v>2890</v>
      </c>
      <c r="Y29" s="124"/>
      <c r="Z29" s="125"/>
      <c r="AA29" s="124"/>
      <c r="AB29" s="125"/>
    </row>
    <row r="30" spans="1:28" s="85" customFormat="1" x14ac:dyDescent="0.45">
      <c r="A30" s="122"/>
      <c r="B30" s="123" t="s">
        <v>2891</v>
      </c>
      <c r="C30" s="122"/>
      <c r="D30" s="123" t="s">
        <v>2903</v>
      </c>
      <c r="E30" s="124"/>
      <c r="F30" s="125"/>
      <c r="G30" s="122"/>
      <c r="H30" s="123" t="s">
        <v>2904</v>
      </c>
      <c r="I30" s="122" t="s">
        <v>2895</v>
      </c>
      <c r="J30" s="123" t="s">
        <v>2896</v>
      </c>
      <c r="K30" s="122"/>
      <c r="L30" s="123" t="s">
        <v>2797</v>
      </c>
      <c r="M30" s="122"/>
      <c r="N30" s="123" t="s">
        <v>2886</v>
      </c>
      <c r="O30" s="122"/>
      <c r="P30" s="125" t="s">
        <v>2898</v>
      </c>
      <c r="Q30" s="122" t="s">
        <v>2899</v>
      </c>
      <c r="R30" s="125" t="s">
        <v>2900</v>
      </c>
      <c r="S30" s="124"/>
      <c r="T30" s="125"/>
      <c r="U30" s="122" t="s">
        <v>2911</v>
      </c>
      <c r="V30" s="125"/>
      <c r="W30" s="122"/>
      <c r="X30" s="123" t="s">
        <v>2901</v>
      </c>
      <c r="Y30" s="124"/>
      <c r="Z30" s="125"/>
      <c r="AA30" s="124"/>
      <c r="AB30" s="125"/>
    </row>
    <row r="31" spans="1:28" s="85" customFormat="1" x14ac:dyDescent="0.45">
      <c r="A31" s="122"/>
      <c r="B31" s="123" t="s">
        <v>2902</v>
      </c>
      <c r="C31" s="122"/>
      <c r="D31" s="123" t="s">
        <v>2915</v>
      </c>
      <c r="E31" s="124"/>
      <c r="F31" s="125"/>
      <c r="G31" s="122"/>
      <c r="H31" s="123" t="s">
        <v>2916</v>
      </c>
      <c r="I31" s="122"/>
      <c r="J31" s="123" t="s">
        <v>2905</v>
      </c>
      <c r="K31" s="122"/>
      <c r="L31" s="123" t="s">
        <v>2809</v>
      </c>
      <c r="M31" s="122"/>
      <c r="N31" s="123" t="s">
        <v>2897</v>
      </c>
      <c r="O31" s="122" t="s">
        <v>2909</v>
      </c>
      <c r="P31" s="125"/>
      <c r="Q31" s="122" t="s">
        <v>2910</v>
      </c>
      <c r="R31" s="123"/>
      <c r="S31" s="124"/>
      <c r="T31" s="125"/>
      <c r="U31" s="122" t="s">
        <v>2923</v>
      </c>
      <c r="V31" s="125"/>
      <c r="W31" s="122" t="s">
        <v>2912</v>
      </c>
      <c r="X31" s="123" t="s">
        <v>2913</v>
      </c>
      <c r="Y31" s="124"/>
      <c r="Z31" s="125"/>
      <c r="AA31" s="124"/>
      <c r="AB31" s="125"/>
    </row>
    <row r="32" spans="1:28" s="85" customFormat="1" x14ac:dyDescent="0.45">
      <c r="A32" s="122"/>
      <c r="B32" s="123" t="s">
        <v>2914</v>
      </c>
      <c r="C32" s="122"/>
      <c r="D32" s="123" t="s">
        <v>2927</v>
      </c>
      <c r="E32" s="124"/>
      <c r="F32" s="125"/>
      <c r="G32" s="122" t="s">
        <v>2928</v>
      </c>
      <c r="H32" s="125"/>
      <c r="I32" s="122"/>
      <c r="J32" s="123" t="s">
        <v>2917</v>
      </c>
      <c r="K32" s="122" t="s">
        <v>2822</v>
      </c>
      <c r="L32" s="123" t="s">
        <v>2823</v>
      </c>
      <c r="M32" s="122"/>
      <c r="N32" s="123" t="s">
        <v>2908</v>
      </c>
      <c r="O32" s="122" t="s">
        <v>2920</v>
      </c>
      <c r="P32" s="125"/>
      <c r="Q32" s="122" t="s">
        <v>2921</v>
      </c>
      <c r="R32" s="123" t="s">
        <v>2922</v>
      </c>
      <c r="S32" s="124"/>
      <c r="T32" s="125"/>
      <c r="U32" s="124"/>
      <c r="V32" s="125"/>
      <c r="W32" s="122"/>
      <c r="X32" s="123" t="s">
        <v>2924</v>
      </c>
      <c r="Y32" s="124"/>
      <c r="Z32" s="125"/>
      <c r="AA32" s="124"/>
      <c r="AB32" s="125"/>
    </row>
    <row r="33" spans="1:28" s="85" customFormat="1" x14ac:dyDescent="0.45">
      <c r="A33" s="122" t="s">
        <v>2925</v>
      </c>
      <c r="B33" s="123" t="s">
        <v>2926</v>
      </c>
      <c r="C33" s="122"/>
      <c r="D33" s="123" t="s">
        <v>2935</v>
      </c>
      <c r="E33" s="124"/>
      <c r="F33" s="125"/>
      <c r="G33" s="124"/>
      <c r="H33" s="125"/>
      <c r="I33" s="122" t="s">
        <v>2906</v>
      </c>
      <c r="J33" s="123" t="s">
        <v>2907</v>
      </c>
      <c r="K33" s="122"/>
      <c r="L33" s="123" t="s">
        <v>2834</v>
      </c>
      <c r="M33" s="122"/>
      <c r="N33" s="123" t="s">
        <v>2919</v>
      </c>
      <c r="O33" s="122" t="s">
        <v>2800</v>
      </c>
      <c r="P33" s="123"/>
      <c r="Q33" s="122" t="s">
        <v>2931</v>
      </c>
      <c r="R33" s="125" t="s">
        <v>2932</v>
      </c>
      <c r="S33" s="124"/>
      <c r="T33" s="125"/>
      <c r="U33" s="124"/>
      <c r="V33" s="125"/>
      <c r="W33" s="124"/>
      <c r="X33" s="125" t="s">
        <v>2933</v>
      </c>
      <c r="Y33" s="124"/>
      <c r="Z33" s="125"/>
      <c r="AA33" s="124"/>
      <c r="AB33" s="125"/>
    </row>
    <row r="34" spans="1:28" s="85" customFormat="1" x14ac:dyDescent="0.45">
      <c r="A34" s="122"/>
      <c r="B34" s="123" t="s">
        <v>2934</v>
      </c>
      <c r="C34" s="122" t="s">
        <v>2943</v>
      </c>
      <c r="D34" s="123" t="s">
        <v>2944</v>
      </c>
      <c r="E34" s="124"/>
      <c r="F34" s="125"/>
      <c r="G34" s="124"/>
      <c r="H34" s="125"/>
      <c r="I34" s="122"/>
      <c r="J34" s="123" t="s">
        <v>2918</v>
      </c>
      <c r="K34" s="122"/>
      <c r="L34" s="123" t="s">
        <v>2847</v>
      </c>
      <c r="M34" s="122"/>
      <c r="N34" s="123" t="s">
        <v>2930</v>
      </c>
      <c r="O34" s="122" t="s">
        <v>2939</v>
      </c>
      <c r="P34" s="123" t="s">
        <v>2940</v>
      </c>
      <c r="Q34" s="122"/>
      <c r="R34" s="125" t="s">
        <v>3478</v>
      </c>
      <c r="S34" s="124"/>
      <c r="T34" s="125"/>
      <c r="U34" s="124"/>
      <c r="V34" s="125"/>
      <c r="W34" s="124"/>
      <c r="X34" s="125"/>
      <c r="Y34" s="124"/>
      <c r="Z34" s="125"/>
      <c r="AA34" s="124"/>
      <c r="AB34" s="125"/>
    </row>
    <row r="35" spans="1:28" s="85" customFormat="1" x14ac:dyDescent="0.45">
      <c r="A35" s="122"/>
      <c r="B35" s="125" t="s">
        <v>2942</v>
      </c>
      <c r="C35" s="122"/>
      <c r="D35" s="123" t="s">
        <v>2949</v>
      </c>
      <c r="E35" s="124"/>
      <c r="F35" s="125"/>
      <c r="G35" s="124"/>
      <c r="H35" s="125"/>
      <c r="I35" s="122"/>
      <c r="J35" s="123" t="s">
        <v>2929</v>
      </c>
      <c r="K35" s="122"/>
      <c r="L35" s="123" t="s">
        <v>2858</v>
      </c>
      <c r="M35" s="122" t="s">
        <v>2937</v>
      </c>
      <c r="N35" s="123" t="s">
        <v>2938</v>
      </c>
      <c r="O35" s="122"/>
      <c r="P35" s="123" t="s">
        <v>2946</v>
      </c>
      <c r="Q35" s="122" t="s">
        <v>2941</v>
      </c>
      <c r="R35" s="125"/>
      <c r="S35" s="124"/>
      <c r="T35" s="125"/>
      <c r="U35" s="124"/>
      <c r="V35" s="125"/>
      <c r="W35" s="124"/>
      <c r="X35" s="125"/>
      <c r="Y35" s="124"/>
      <c r="Z35" s="125"/>
      <c r="AA35" s="124"/>
      <c r="AB35" s="125"/>
    </row>
    <row r="36" spans="1:28" s="85" customFormat="1" x14ac:dyDescent="0.45">
      <c r="A36" s="124" t="s">
        <v>2948</v>
      </c>
      <c r="B36" s="125"/>
      <c r="C36" s="122"/>
      <c r="D36" s="123" t="s">
        <v>2953</v>
      </c>
      <c r="E36" s="124"/>
      <c r="F36" s="125"/>
      <c r="G36" s="124"/>
      <c r="H36" s="125"/>
      <c r="I36" s="122"/>
      <c r="J36" s="123" t="s">
        <v>2936</v>
      </c>
      <c r="K36" s="122"/>
      <c r="L36" s="125" t="s">
        <v>2866</v>
      </c>
      <c r="M36" s="122"/>
      <c r="N36" s="123" t="s">
        <v>2945</v>
      </c>
      <c r="O36" s="122"/>
      <c r="P36" s="123" t="s">
        <v>2951</v>
      </c>
      <c r="Q36" s="122" t="s">
        <v>2947</v>
      </c>
      <c r="R36" s="125"/>
      <c r="S36" s="124"/>
      <c r="T36" s="125"/>
      <c r="U36" s="124"/>
      <c r="V36" s="125"/>
      <c r="W36" s="124"/>
      <c r="X36" s="125"/>
      <c r="Y36" s="124"/>
      <c r="Z36" s="125"/>
      <c r="AA36" s="124"/>
      <c r="AB36" s="125"/>
    </row>
    <row r="37" spans="1:28" s="85" customFormat="1" x14ac:dyDescent="0.45">
      <c r="A37" s="124"/>
      <c r="B37" s="125"/>
      <c r="C37" s="122"/>
      <c r="D37" s="123" t="s">
        <v>2960</v>
      </c>
      <c r="E37" s="124"/>
      <c r="F37" s="125"/>
      <c r="G37" s="124"/>
      <c r="H37" s="125"/>
      <c r="I37" s="122" t="s">
        <v>2954</v>
      </c>
      <c r="J37" s="123" t="s">
        <v>2955</v>
      </c>
      <c r="K37" s="122" t="s">
        <v>2906</v>
      </c>
      <c r="L37" s="123" t="s">
        <v>2907</v>
      </c>
      <c r="M37" s="122"/>
      <c r="N37" s="123" t="s">
        <v>2950</v>
      </c>
      <c r="O37" s="122"/>
      <c r="P37" s="123" t="s">
        <v>2958</v>
      </c>
      <c r="Q37" s="122" t="s">
        <v>2952</v>
      </c>
      <c r="R37" s="123"/>
      <c r="S37" s="124"/>
      <c r="T37" s="125"/>
      <c r="U37" s="124"/>
      <c r="V37" s="125"/>
      <c r="W37" s="124"/>
      <c r="X37" s="125"/>
      <c r="Y37" s="124"/>
      <c r="Z37" s="125"/>
      <c r="AA37" s="124"/>
      <c r="AB37" s="125"/>
    </row>
    <row r="38" spans="1:28" s="85" customFormat="1" x14ac:dyDescent="0.45">
      <c r="A38" s="124"/>
      <c r="B38" s="125"/>
      <c r="C38" s="122"/>
      <c r="D38" s="123" t="s">
        <v>2966</v>
      </c>
      <c r="E38" s="124"/>
      <c r="F38" s="125"/>
      <c r="G38" s="124"/>
      <c r="H38" s="125"/>
      <c r="I38" s="122"/>
      <c r="J38" s="123" t="s">
        <v>2961</v>
      </c>
      <c r="K38" s="122"/>
      <c r="L38" s="123" t="s">
        <v>2918</v>
      </c>
      <c r="M38" s="122"/>
      <c r="N38" s="123" t="s">
        <v>2957</v>
      </c>
      <c r="O38" s="122"/>
      <c r="P38" s="123" t="s">
        <v>2963</v>
      </c>
      <c r="Q38" s="122" t="s">
        <v>2959</v>
      </c>
      <c r="R38" s="123"/>
      <c r="S38" s="124"/>
      <c r="T38" s="125"/>
      <c r="U38" s="124"/>
      <c r="V38" s="125"/>
      <c r="W38" s="124"/>
      <c r="X38" s="125"/>
      <c r="Y38" s="124"/>
      <c r="Z38" s="125"/>
      <c r="AA38" s="124"/>
      <c r="AB38" s="125"/>
    </row>
    <row r="39" spans="1:28" s="85" customFormat="1" x14ac:dyDescent="0.45">
      <c r="A39" s="124"/>
      <c r="B39" s="125"/>
      <c r="C39" s="122"/>
      <c r="D39" s="123" t="s">
        <v>2971</v>
      </c>
      <c r="E39" s="124"/>
      <c r="F39" s="125"/>
      <c r="G39" s="124"/>
      <c r="H39" s="125"/>
      <c r="I39" s="122"/>
      <c r="J39" s="123" t="s">
        <v>2967</v>
      </c>
      <c r="K39" s="122"/>
      <c r="L39" s="123" t="s">
        <v>2929</v>
      </c>
      <c r="M39" s="122"/>
      <c r="N39" s="123" t="s">
        <v>2962</v>
      </c>
      <c r="O39" s="122"/>
      <c r="P39" s="123" t="s">
        <v>2969</v>
      </c>
      <c r="Q39" s="122" t="s">
        <v>2964</v>
      </c>
      <c r="R39" s="123" t="s">
        <v>2965</v>
      </c>
      <c r="S39" s="124"/>
      <c r="T39" s="125"/>
      <c r="U39" s="124"/>
      <c r="V39" s="125"/>
      <c r="W39" s="124"/>
      <c r="X39" s="125"/>
      <c r="Y39" s="124"/>
      <c r="Z39" s="125"/>
      <c r="AA39" s="124"/>
      <c r="AB39" s="125"/>
    </row>
    <row r="40" spans="1:28" s="85" customFormat="1" x14ac:dyDescent="0.45">
      <c r="A40" s="124"/>
      <c r="B40" s="125"/>
      <c r="C40" s="124"/>
      <c r="D40" s="125"/>
      <c r="E40" s="124"/>
      <c r="F40" s="125"/>
      <c r="G40" s="124"/>
      <c r="H40" s="125"/>
      <c r="I40" s="122"/>
      <c r="J40" s="123" t="s">
        <v>2972</v>
      </c>
      <c r="K40" s="122"/>
      <c r="L40" s="123" t="s">
        <v>2936</v>
      </c>
      <c r="M40" s="122"/>
      <c r="N40" s="123" t="s">
        <v>2968</v>
      </c>
      <c r="O40" s="122"/>
      <c r="P40" s="123" t="s">
        <v>2974</v>
      </c>
      <c r="Q40" s="124"/>
      <c r="R40" s="125" t="s">
        <v>2970</v>
      </c>
      <c r="S40" s="124"/>
      <c r="T40" s="125"/>
      <c r="U40" s="124"/>
      <c r="V40" s="125"/>
      <c r="W40" s="124"/>
      <c r="X40" s="125"/>
      <c r="Y40" s="124"/>
      <c r="Z40" s="125"/>
      <c r="AA40" s="124"/>
      <c r="AB40" s="125"/>
    </row>
    <row r="41" spans="1:28" s="85" customFormat="1" x14ac:dyDescent="0.45">
      <c r="A41" s="124"/>
      <c r="B41" s="125"/>
      <c r="C41" s="124"/>
      <c r="D41" s="125"/>
      <c r="E41" s="124"/>
      <c r="F41" s="125"/>
      <c r="G41" s="124"/>
      <c r="H41" s="125"/>
      <c r="I41" s="122"/>
      <c r="J41" s="123" t="s">
        <v>2976</v>
      </c>
      <c r="K41" s="122" t="s">
        <v>2758</v>
      </c>
      <c r="L41" s="123" t="s">
        <v>2759</v>
      </c>
      <c r="M41" s="122"/>
      <c r="N41" s="123" t="s">
        <v>2973</v>
      </c>
      <c r="O41" s="122"/>
      <c r="P41" s="125" t="s">
        <v>2978</v>
      </c>
      <c r="Q41" s="124"/>
      <c r="R41" s="125" t="s">
        <v>2975</v>
      </c>
      <c r="S41" s="124"/>
      <c r="T41" s="125"/>
      <c r="U41" s="124"/>
      <c r="V41" s="125"/>
      <c r="W41" s="124"/>
      <c r="X41" s="125"/>
      <c r="Y41" s="124"/>
      <c r="Z41" s="125"/>
      <c r="AA41" s="124"/>
      <c r="AB41" s="125"/>
    </row>
    <row r="42" spans="1:28" s="85" customFormat="1" x14ac:dyDescent="0.45">
      <c r="A42" s="124"/>
      <c r="B42" s="125"/>
      <c r="C42" s="124"/>
      <c r="D42" s="125"/>
      <c r="E42" s="124"/>
      <c r="F42" s="125"/>
      <c r="G42" s="124"/>
      <c r="H42" s="125"/>
      <c r="I42" s="122"/>
      <c r="J42" s="123" t="s">
        <v>2979</v>
      </c>
      <c r="K42" s="122"/>
      <c r="L42" s="123" t="s">
        <v>2772</v>
      </c>
      <c r="M42" s="122"/>
      <c r="N42" s="123" t="s">
        <v>2977</v>
      </c>
      <c r="O42" s="122" t="s">
        <v>2981</v>
      </c>
      <c r="P42" s="125"/>
      <c r="Q42" s="124"/>
      <c r="R42" s="125"/>
      <c r="S42" s="124"/>
      <c r="T42" s="125"/>
      <c r="U42" s="124"/>
      <c r="V42" s="125"/>
      <c r="W42" s="124"/>
      <c r="X42" s="125"/>
      <c r="Y42" s="124"/>
      <c r="Z42" s="125"/>
      <c r="AA42" s="124"/>
      <c r="AB42" s="125"/>
    </row>
    <row r="43" spans="1:28" s="85" customFormat="1" x14ac:dyDescent="0.45">
      <c r="A43" s="124"/>
      <c r="B43" s="125"/>
      <c r="C43" s="124"/>
      <c r="D43" s="125"/>
      <c r="E43" s="124"/>
      <c r="F43" s="125"/>
      <c r="G43" s="124"/>
      <c r="H43" s="125"/>
      <c r="I43" s="122"/>
      <c r="J43" s="123" t="s">
        <v>2982</v>
      </c>
      <c r="K43" s="122" t="s">
        <v>2956</v>
      </c>
      <c r="L43" s="123"/>
      <c r="M43" s="122"/>
      <c r="N43" s="123" t="s">
        <v>2980</v>
      </c>
      <c r="O43" s="122" t="s">
        <v>2984</v>
      </c>
      <c r="P43" s="123"/>
      <c r="Q43" s="124"/>
      <c r="R43" s="125"/>
      <c r="S43" s="124"/>
      <c r="T43" s="125"/>
      <c r="U43" s="124"/>
      <c r="V43" s="125"/>
      <c r="W43" s="124"/>
      <c r="X43" s="125"/>
      <c r="Y43" s="124"/>
      <c r="Z43" s="125"/>
      <c r="AA43" s="124"/>
      <c r="AB43" s="125"/>
    </row>
    <row r="44" spans="1:28" s="85" customFormat="1" x14ac:dyDescent="0.45">
      <c r="A44" s="124"/>
      <c r="B44" s="125"/>
      <c r="C44" s="124"/>
      <c r="D44" s="125"/>
      <c r="E44" s="124"/>
      <c r="F44" s="125"/>
      <c r="G44" s="124"/>
      <c r="H44" s="125"/>
      <c r="I44" s="122"/>
      <c r="J44" s="123" t="s">
        <v>2985</v>
      </c>
      <c r="K44" s="122" t="s">
        <v>2954</v>
      </c>
      <c r="L44" s="123" t="s">
        <v>2955</v>
      </c>
      <c r="M44" s="122"/>
      <c r="N44" s="123" t="s">
        <v>2983</v>
      </c>
      <c r="O44" s="122" t="s">
        <v>2987</v>
      </c>
      <c r="P44" s="123" t="s">
        <v>2988</v>
      </c>
      <c r="Q44" s="124"/>
      <c r="R44" s="125"/>
      <c r="S44" s="124"/>
      <c r="T44" s="125"/>
      <c r="U44" s="124"/>
      <c r="V44" s="125"/>
      <c r="W44" s="124"/>
      <c r="X44" s="125"/>
      <c r="Y44" s="124"/>
      <c r="Z44" s="125"/>
      <c r="AA44" s="124"/>
      <c r="AB44" s="125"/>
    </row>
    <row r="45" spans="1:28" s="85" customFormat="1" x14ac:dyDescent="0.45">
      <c r="A45" s="124"/>
      <c r="B45" s="125"/>
      <c r="C45" s="124"/>
      <c r="D45" s="125"/>
      <c r="E45" s="124"/>
      <c r="F45" s="125"/>
      <c r="G45" s="124"/>
      <c r="H45" s="125"/>
      <c r="I45" s="122"/>
      <c r="J45" s="123" t="s">
        <v>2989</v>
      </c>
      <c r="K45" s="122"/>
      <c r="L45" s="123" t="s">
        <v>2961</v>
      </c>
      <c r="M45" s="122"/>
      <c r="N45" s="123" t="s">
        <v>2986</v>
      </c>
      <c r="O45" s="122"/>
      <c r="P45" s="123" t="s">
        <v>2991</v>
      </c>
      <c r="Q45" s="124"/>
      <c r="R45" s="125"/>
      <c r="S45" s="124"/>
      <c r="T45" s="125"/>
      <c r="U45" s="124"/>
      <c r="V45" s="125"/>
      <c r="W45" s="124"/>
      <c r="X45" s="125"/>
      <c r="Y45" s="124"/>
      <c r="Z45" s="125"/>
      <c r="AA45" s="124"/>
      <c r="AB45" s="125"/>
    </row>
    <row r="46" spans="1:28" s="85" customFormat="1" x14ac:dyDescent="0.45">
      <c r="A46" s="124"/>
      <c r="B46" s="125"/>
      <c r="C46" s="124"/>
      <c r="D46" s="125"/>
      <c r="E46" s="124"/>
      <c r="F46" s="125"/>
      <c r="G46" s="124"/>
      <c r="H46" s="125"/>
      <c r="I46" s="122"/>
      <c r="J46" s="123" t="s">
        <v>2992</v>
      </c>
      <c r="K46" s="122"/>
      <c r="L46" s="123" t="s">
        <v>2967</v>
      </c>
      <c r="M46" s="122"/>
      <c r="N46" s="123" t="s">
        <v>2990</v>
      </c>
      <c r="O46" s="122"/>
      <c r="P46" s="123" t="s">
        <v>2994</v>
      </c>
      <c r="Q46" s="124"/>
      <c r="R46" s="125"/>
      <c r="S46" s="124"/>
      <c r="T46" s="125"/>
      <c r="U46" s="124"/>
      <c r="V46" s="125"/>
      <c r="W46" s="124"/>
      <c r="X46" s="125"/>
      <c r="Y46" s="124"/>
      <c r="Z46" s="125"/>
      <c r="AA46" s="124"/>
      <c r="AB46" s="125"/>
    </row>
    <row r="47" spans="1:28" s="85" customFormat="1" x14ac:dyDescent="0.45">
      <c r="A47" s="124"/>
      <c r="B47" s="125"/>
      <c r="C47" s="124"/>
      <c r="D47" s="125"/>
      <c r="E47" s="124"/>
      <c r="F47" s="125"/>
      <c r="G47" s="124"/>
      <c r="H47" s="125"/>
      <c r="I47" s="122"/>
      <c r="J47" s="123" t="s">
        <v>2995</v>
      </c>
      <c r="K47" s="122"/>
      <c r="L47" s="123" t="s">
        <v>2972</v>
      </c>
      <c r="M47" s="122" t="s">
        <v>2993</v>
      </c>
      <c r="N47" s="123" t="s">
        <v>2996</v>
      </c>
      <c r="O47" s="122"/>
      <c r="P47" s="125" t="s">
        <v>2997</v>
      </c>
      <c r="Q47" s="124"/>
      <c r="R47" s="125"/>
      <c r="S47" s="124"/>
      <c r="T47" s="125"/>
      <c r="U47" s="124"/>
      <c r="V47" s="125"/>
      <c r="W47" s="124"/>
      <c r="X47" s="125"/>
      <c r="Y47" s="124"/>
      <c r="Z47" s="125"/>
      <c r="AA47" s="124"/>
      <c r="AB47" s="125"/>
    </row>
    <row r="48" spans="1:28" s="85" customFormat="1" x14ac:dyDescent="0.45">
      <c r="A48" s="124"/>
      <c r="B48" s="125"/>
      <c r="C48" s="124"/>
      <c r="D48" s="125"/>
      <c r="E48" s="124"/>
      <c r="F48" s="125"/>
      <c r="G48" s="124"/>
      <c r="H48" s="125"/>
      <c r="I48" s="122"/>
      <c r="J48" s="123" t="s">
        <v>2998</v>
      </c>
      <c r="K48" s="122"/>
      <c r="L48" s="123" t="s">
        <v>2976</v>
      </c>
      <c r="M48" s="122"/>
      <c r="N48" s="123" t="s">
        <v>3479</v>
      </c>
      <c r="O48" s="122" t="s">
        <v>3000</v>
      </c>
      <c r="P48" s="123"/>
      <c r="Q48" s="124"/>
      <c r="R48" s="125"/>
      <c r="S48" s="124"/>
      <c r="T48" s="125"/>
      <c r="U48" s="124"/>
      <c r="V48" s="125"/>
      <c r="W48" s="124"/>
      <c r="X48" s="125"/>
      <c r="Y48" s="124"/>
      <c r="Z48" s="125"/>
      <c r="AA48" s="124"/>
      <c r="AB48" s="125"/>
    </row>
    <row r="49" spans="1:28" s="85" customFormat="1" x14ac:dyDescent="0.45">
      <c r="A49" s="124"/>
      <c r="B49" s="125"/>
      <c r="C49" s="124"/>
      <c r="D49" s="125"/>
      <c r="E49" s="124"/>
      <c r="F49" s="125"/>
      <c r="G49" s="124"/>
      <c r="H49" s="125"/>
      <c r="I49" s="122"/>
      <c r="J49" s="123" t="s">
        <v>3001</v>
      </c>
      <c r="K49" s="122"/>
      <c r="L49" s="123" t="s">
        <v>2979</v>
      </c>
      <c r="M49" s="122"/>
      <c r="N49" s="123" t="s">
        <v>3480</v>
      </c>
      <c r="O49" s="122" t="s">
        <v>3003</v>
      </c>
      <c r="P49" s="123" t="s">
        <v>3004</v>
      </c>
      <c r="Q49" s="124"/>
      <c r="R49" s="125"/>
      <c r="S49" s="124"/>
      <c r="T49" s="125"/>
      <c r="U49" s="124"/>
      <c r="V49" s="125"/>
      <c r="W49" s="124"/>
      <c r="X49" s="125"/>
      <c r="Y49" s="124"/>
      <c r="Z49" s="125"/>
      <c r="AA49" s="124"/>
      <c r="AB49" s="125"/>
    </row>
    <row r="50" spans="1:28" s="85" customFormat="1" x14ac:dyDescent="0.45">
      <c r="A50" s="124"/>
      <c r="B50" s="125"/>
      <c r="C50" s="124"/>
      <c r="D50" s="125"/>
      <c r="E50" s="124"/>
      <c r="F50" s="125"/>
      <c r="G50" s="124"/>
      <c r="H50" s="125"/>
      <c r="I50" s="122"/>
      <c r="J50" s="123" t="s">
        <v>3005</v>
      </c>
      <c r="K50" s="122"/>
      <c r="L50" s="123" t="s">
        <v>2982</v>
      </c>
      <c r="M50" s="122"/>
      <c r="N50" s="123" t="s">
        <v>2999</v>
      </c>
      <c r="O50" s="122"/>
      <c r="P50" s="123" t="s">
        <v>3007</v>
      </c>
      <c r="Q50" s="124"/>
      <c r="R50" s="125"/>
      <c r="S50" s="124"/>
      <c r="T50" s="125"/>
      <c r="U50" s="124"/>
      <c r="V50" s="125"/>
      <c r="W50" s="124"/>
      <c r="X50" s="125"/>
      <c r="Y50" s="124"/>
      <c r="Z50" s="125"/>
      <c r="AA50" s="124"/>
      <c r="AB50" s="125"/>
    </row>
    <row r="51" spans="1:28" s="85" customFormat="1" x14ac:dyDescent="0.45">
      <c r="A51" s="124"/>
      <c r="B51" s="125"/>
      <c r="C51" s="124"/>
      <c r="D51" s="125"/>
      <c r="E51" s="124"/>
      <c r="F51" s="125"/>
      <c r="G51" s="124"/>
      <c r="H51" s="125"/>
      <c r="I51" s="122"/>
      <c r="J51" s="123" t="s">
        <v>3008</v>
      </c>
      <c r="K51" s="122"/>
      <c r="L51" s="123" t="s">
        <v>2985</v>
      </c>
      <c r="M51" s="122"/>
      <c r="N51" s="123" t="s">
        <v>3002</v>
      </c>
      <c r="O51" s="122"/>
      <c r="P51" s="123" t="s">
        <v>3010</v>
      </c>
      <c r="Q51" s="124"/>
      <c r="R51" s="125"/>
      <c r="S51" s="124"/>
      <c r="T51" s="125"/>
      <c r="U51" s="124"/>
      <c r="V51" s="125"/>
      <c r="W51" s="124"/>
      <c r="X51" s="125"/>
      <c r="Y51" s="124"/>
      <c r="Z51" s="125"/>
      <c r="AA51" s="124"/>
      <c r="AB51" s="125"/>
    </row>
    <row r="52" spans="1:28" s="85" customFormat="1" x14ac:dyDescent="0.45">
      <c r="A52" s="124"/>
      <c r="B52" s="125"/>
      <c r="C52" s="124"/>
      <c r="D52" s="125"/>
      <c r="E52" s="124"/>
      <c r="F52" s="125"/>
      <c r="G52" s="124"/>
      <c r="H52" s="125"/>
      <c r="I52" s="122"/>
      <c r="J52" s="125" t="s">
        <v>3011</v>
      </c>
      <c r="K52" s="122"/>
      <c r="L52" s="123" t="s">
        <v>2989</v>
      </c>
      <c r="M52" s="122"/>
      <c r="N52" s="123" t="s">
        <v>3006</v>
      </c>
      <c r="O52" s="122"/>
      <c r="P52" s="123" t="s">
        <v>3013</v>
      </c>
      <c r="Q52" s="124"/>
      <c r="R52" s="125"/>
      <c r="S52" s="124"/>
      <c r="T52" s="125"/>
      <c r="U52" s="124"/>
      <c r="V52" s="125"/>
      <c r="W52" s="124"/>
      <c r="X52" s="125"/>
      <c r="Y52" s="124"/>
      <c r="Z52" s="125"/>
      <c r="AA52" s="124"/>
      <c r="AB52" s="125"/>
    </row>
    <row r="53" spans="1:28" s="85" customFormat="1" x14ac:dyDescent="0.45">
      <c r="A53" s="124"/>
      <c r="B53" s="125"/>
      <c r="C53" s="124"/>
      <c r="D53" s="125"/>
      <c r="E53" s="124"/>
      <c r="F53" s="125"/>
      <c r="G53" s="124"/>
      <c r="H53" s="125"/>
      <c r="I53" s="122" t="s">
        <v>2562</v>
      </c>
      <c r="J53" s="123"/>
      <c r="K53" s="122"/>
      <c r="L53" s="125" t="s">
        <v>2992</v>
      </c>
      <c r="M53" s="122"/>
      <c r="N53" s="123" t="s">
        <v>3009</v>
      </c>
      <c r="O53" s="122"/>
      <c r="P53" s="123" t="s">
        <v>3015</v>
      </c>
      <c r="Q53" s="124"/>
      <c r="R53" s="125"/>
      <c r="S53" s="124"/>
      <c r="T53" s="125"/>
      <c r="U53" s="124"/>
      <c r="V53" s="125"/>
      <c r="W53" s="124"/>
      <c r="X53" s="125"/>
      <c r="Y53" s="124"/>
      <c r="Z53" s="125"/>
      <c r="AA53" s="124"/>
      <c r="AB53" s="125"/>
    </row>
    <row r="54" spans="1:28" s="85" customFormat="1" x14ac:dyDescent="0.45">
      <c r="A54" s="124"/>
      <c r="B54" s="125"/>
      <c r="C54" s="124"/>
      <c r="D54" s="125"/>
      <c r="E54" s="124"/>
      <c r="F54" s="125"/>
      <c r="G54" s="124"/>
      <c r="H54" s="125"/>
      <c r="I54" s="122" t="s">
        <v>2937</v>
      </c>
      <c r="J54" s="123" t="s">
        <v>2938</v>
      </c>
      <c r="K54" s="122"/>
      <c r="L54" s="123" t="s">
        <v>2995</v>
      </c>
      <c r="M54" s="122"/>
      <c r="N54" s="123" t="s">
        <v>3012</v>
      </c>
      <c r="O54" s="122"/>
      <c r="P54" s="123" t="s">
        <v>3018</v>
      </c>
      <c r="Q54" s="124"/>
      <c r="R54" s="125"/>
      <c r="S54" s="124"/>
      <c r="T54" s="125"/>
      <c r="U54" s="124"/>
      <c r="V54" s="125"/>
      <c r="W54" s="124"/>
      <c r="X54" s="125"/>
      <c r="Y54" s="124"/>
      <c r="Z54" s="125"/>
      <c r="AA54" s="124"/>
      <c r="AB54" s="125"/>
    </row>
    <row r="55" spans="1:28" s="85" customFormat="1" x14ac:dyDescent="0.45">
      <c r="A55" s="124"/>
      <c r="B55" s="125"/>
      <c r="C55" s="124"/>
      <c r="D55" s="125"/>
      <c r="E55" s="124"/>
      <c r="F55" s="125"/>
      <c r="G55" s="124"/>
      <c r="H55" s="125"/>
      <c r="I55" s="122"/>
      <c r="J55" s="123" t="s">
        <v>2945</v>
      </c>
      <c r="K55" s="122"/>
      <c r="L55" s="123" t="s">
        <v>2998</v>
      </c>
      <c r="M55" s="122"/>
      <c r="N55" s="123" t="s">
        <v>3014</v>
      </c>
      <c r="O55" s="122"/>
      <c r="P55" s="123" t="s">
        <v>3020</v>
      </c>
      <c r="Q55" s="124"/>
      <c r="R55" s="125"/>
      <c r="S55" s="124"/>
      <c r="T55" s="125"/>
      <c r="U55" s="124"/>
      <c r="V55" s="125"/>
      <c r="W55" s="124"/>
      <c r="X55" s="125"/>
      <c r="Y55" s="124"/>
      <c r="Z55" s="125"/>
      <c r="AA55" s="124"/>
      <c r="AB55" s="125"/>
    </row>
    <row r="56" spans="1:28" s="85" customFormat="1" x14ac:dyDescent="0.45">
      <c r="A56" s="124"/>
      <c r="B56" s="125"/>
      <c r="C56" s="124"/>
      <c r="D56" s="125"/>
      <c r="E56" s="124"/>
      <c r="F56" s="125"/>
      <c r="G56" s="124"/>
      <c r="H56" s="125"/>
      <c r="I56" s="122"/>
      <c r="J56" s="123" t="s">
        <v>2950</v>
      </c>
      <c r="K56" s="122"/>
      <c r="L56" s="123" t="s">
        <v>3001</v>
      </c>
      <c r="M56" s="122"/>
      <c r="N56" s="123" t="s">
        <v>3017</v>
      </c>
      <c r="O56" s="124"/>
      <c r="P56" s="125" t="s">
        <v>3023</v>
      </c>
      <c r="Q56" s="124"/>
      <c r="R56" s="125"/>
      <c r="S56" s="124"/>
      <c r="T56" s="125"/>
      <c r="U56" s="124"/>
      <c r="V56" s="125"/>
      <c r="W56" s="124"/>
      <c r="X56" s="125"/>
      <c r="Y56" s="124"/>
      <c r="Z56" s="125"/>
      <c r="AA56" s="124"/>
      <c r="AB56" s="125"/>
    </row>
    <row r="57" spans="1:28" s="85" customFormat="1" x14ac:dyDescent="0.45">
      <c r="A57" s="124"/>
      <c r="B57" s="125"/>
      <c r="C57" s="124"/>
      <c r="D57" s="125"/>
      <c r="E57" s="124"/>
      <c r="F57" s="125"/>
      <c r="G57" s="124"/>
      <c r="H57" s="125"/>
      <c r="I57" s="122"/>
      <c r="J57" s="123" t="s">
        <v>2957</v>
      </c>
      <c r="K57" s="122"/>
      <c r="L57" s="123" t="s">
        <v>3005</v>
      </c>
      <c r="M57" s="122"/>
      <c r="N57" s="123" t="s">
        <v>3019</v>
      </c>
      <c r="O57" s="124"/>
      <c r="P57" s="125"/>
      <c r="Q57" s="124"/>
      <c r="R57" s="125"/>
      <c r="S57" s="124"/>
      <c r="T57" s="125"/>
      <c r="U57" s="124"/>
      <c r="V57" s="125"/>
      <c r="W57" s="124"/>
      <c r="X57" s="125"/>
      <c r="Y57" s="124"/>
      <c r="Z57" s="125"/>
      <c r="AA57" s="124"/>
      <c r="AB57" s="125"/>
    </row>
    <row r="58" spans="1:28" s="85" customFormat="1" x14ac:dyDescent="0.45">
      <c r="A58" s="124"/>
      <c r="B58" s="125"/>
      <c r="C58" s="124"/>
      <c r="D58" s="125"/>
      <c r="E58" s="124"/>
      <c r="F58" s="125"/>
      <c r="G58" s="124"/>
      <c r="H58" s="125"/>
      <c r="I58" s="122"/>
      <c r="J58" s="123" t="s">
        <v>2962</v>
      </c>
      <c r="K58" s="122"/>
      <c r="L58" s="123" t="s">
        <v>3008</v>
      </c>
      <c r="M58" s="122" t="s">
        <v>3481</v>
      </c>
      <c r="N58" s="123"/>
      <c r="O58" s="124"/>
      <c r="P58" s="125"/>
      <c r="Q58" s="124"/>
      <c r="R58" s="125"/>
      <c r="S58" s="124"/>
      <c r="T58" s="125"/>
      <c r="U58" s="124"/>
      <c r="V58" s="125"/>
      <c r="W58" s="124"/>
      <c r="X58" s="125"/>
      <c r="Y58" s="124"/>
      <c r="Z58" s="125"/>
      <c r="AA58" s="124"/>
      <c r="AB58" s="125"/>
    </row>
    <row r="59" spans="1:28" s="85" customFormat="1" x14ac:dyDescent="0.45">
      <c r="A59" s="124"/>
      <c r="B59" s="125"/>
      <c r="C59" s="124"/>
      <c r="D59" s="125"/>
      <c r="E59" s="124"/>
      <c r="F59" s="125"/>
      <c r="G59" s="124"/>
      <c r="H59" s="125"/>
      <c r="I59" s="122"/>
      <c r="J59" s="123" t="s">
        <v>2968</v>
      </c>
      <c r="K59" s="122"/>
      <c r="L59" s="123" t="s">
        <v>3011</v>
      </c>
      <c r="M59" s="122" t="s">
        <v>3021</v>
      </c>
      <c r="N59" s="123" t="s">
        <v>3022</v>
      </c>
      <c r="O59" s="124"/>
      <c r="P59" s="125"/>
      <c r="Q59" s="124"/>
      <c r="R59" s="125"/>
      <c r="S59" s="124"/>
      <c r="T59" s="125"/>
      <c r="U59" s="124"/>
      <c r="V59" s="125"/>
      <c r="W59" s="124"/>
      <c r="X59" s="125"/>
      <c r="Y59" s="124"/>
      <c r="Z59" s="125"/>
      <c r="AA59" s="124"/>
      <c r="AB59" s="125"/>
    </row>
    <row r="60" spans="1:28" s="85" customFormat="1" x14ac:dyDescent="0.45">
      <c r="A60" s="124"/>
      <c r="B60" s="125"/>
      <c r="C60" s="124"/>
      <c r="D60" s="125"/>
      <c r="E60" s="124"/>
      <c r="F60" s="125"/>
      <c r="G60" s="124"/>
      <c r="H60" s="125"/>
      <c r="I60" s="122"/>
      <c r="J60" s="123" t="s">
        <v>2973</v>
      </c>
      <c r="K60" s="122" t="s">
        <v>3016</v>
      </c>
      <c r="L60" s="123"/>
      <c r="M60" s="122"/>
      <c r="N60" s="123" t="s">
        <v>3024</v>
      </c>
      <c r="O60" s="124"/>
      <c r="P60" s="125"/>
      <c r="Q60" s="124"/>
      <c r="R60" s="125"/>
      <c r="S60" s="124"/>
      <c r="T60" s="125"/>
      <c r="U60" s="124"/>
      <c r="V60" s="125"/>
      <c r="W60" s="124"/>
      <c r="X60" s="125"/>
      <c r="Y60" s="124"/>
      <c r="Z60" s="125"/>
      <c r="AA60" s="124"/>
      <c r="AB60" s="125"/>
    </row>
    <row r="61" spans="1:28" s="85" customFormat="1" x14ac:dyDescent="0.45">
      <c r="A61" s="124"/>
      <c r="B61" s="125"/>
      <c r="C61" s="124"/>
      <c r="D61" s="125"/>
      <c r="E61" s="124"/>
      <c r="F61" s="125"/>
      <c r="G61" s="124"/>
      <c r="H61" s="125"/>
      <c r="I61" s="122"/>
      <c r="J61" s="123" t="s">
        <v>2977</v>
      </c>
      <c r="K61" s="122" t="s">
        <v>2937</v>
      </c>
      <c r="L61" s="123" t="s">
        <v>2938</v>
      </c>
      <c r="M61" s="122"/>
      <c r="N61" s="123" t="s">
        <v>3025</v>
      </c>
      <c r="O61" s="124"/>
      <c r="P61" s="125"/>
      <c r="Q61" s="124"/>
      <c r="R61" s="125"/>
      <c r="S61" s="124"/>
      <c r="T61" s="125"/>
      <c r="U61" s="124"/>
      <c r="V61" s="125"/>
      <c r="W61" s="124"/>
      <c r="X61" s="125"/>
      <c r="Y61" s="124"/>
      <c r="Z61" s="125"/>
      <c r="AA61" s="124"/>
      <c r="AB61" s="125"/>
    </row>
    <row r="62" spans="1:28" s="85" customFormat="1" x14ac:dyDescent="0.45">
      <c r="A62" s="124"/>
      <c r="B62" s="125"/>
      <c r="C62" s="124"/>
      <c r="D62" s="125"/>
      <c r="E62" s="124"/>
      <c r="F62" s="125"/>
      <c r="G62" s="124"/>
      <c r="H62" s="125"/>
      <c r="I62" s="122"/>
      <c r="J62" s="123" t="s">
        <v>2980</v>
      </c>
      <c r="K62" s="122"/>
      <c r="L62" s="123" t="s">
        <v>2945</v>
      </c>
      <c r="M62" s="122"/>
      <c r="N62" s="123" t="s">
        <v>3026</v>
      </c>
      <c r="O62" s="124"/>
      <c r="P62" s="125"/>
      <c r="Q62" s="124"/>
      <c r="R62" s="125"/>
      <c r="S62" s="124"/>
      <c r="T62" s="125"/>
      <c r="U62" s="124"/>
      <c r="V62" s="125"/>
      <c r="W62" s="124"/>
      <c r="X62" s="125"/>
      <c r="Y62" s="124"/>
      <c r="Z62" s="125"/>
      <c r="AA62" s="124"/>
      <c r="AB62" s="125"/>
    </row>
    <row r="63" spans="1:28" s="85" customFormat="1" x14ac:dyDescent="0.45">
      <c r="A63" s="124"/>
      <c r="B63" s="125"/>
      <c r="C63" s="124"/>
      <c r="D63" s="125"/>
      <c r="E63" s="124"/>
      <c r="F63" s="125"/>
      <c r="G63" s="124"/>
      <c r="H63" s="125"/>
      <c r="I63" s="122"/>
      <c r="J63" s="123" t="s">
        <v>2983</v>
      </c>
      <c r="K63" s="122"/>
      <c r="L63" s="123" t="s">
        <v>2950</v>
      </c>
      <c r="M63" s="122"/>
      <c r="N63" s="123" t="s">
        <v>3027</v>
      </c>
      <c r="O63" s="124"/>
      <c r="P63" s="125"/>
      <c r="Q63" s="124"/>
      <c r="R63" s="125"/>
      <c r="S63" s="124"/>
      <c r="T63" s="125"/>
      <c r="U63" s="124"/>
      <c r="V63" s="125"/>
      <c r="W63" s="124"/>
      <c r="X63" s="125"/>
      <c r="Y63" s="124"/>
      <c r="Z63" s="125"/>
      <c r="AA63" s="124"/>
      <c r="AB63" s="125"/>
    </row>
    <row r="64" spans="1:28" s="85" customFormat="1" x14ac:dyDescent="0.45">
      <c r="A64" s="124"/>
      <c r="B64" s="125"/>
      <c r="C64" s="124"/>
      <c r="D64" s="125"/>
      <c r="E64" s="124"/>
      <c r="F64" s="125"/>
      <c r="G64" s="124"/>
      <c r="H64" s="125"/>
      <c r="I64" s="122"/>
      <c r="J64" s="123" t="s">
        <v>2986</v>
      </c>
      <c r="K64" s="122"/>
      <c r="L64" s="123" t="s">
        <v>2957</v>
      </c>
      <c r="M64" s="122"/>
      <c r="N64" s="125" t="s">
        <v>3028</v>
      </c>
      <c r="O64" s="124"/>
      <c r="P64" s="125"/>
      <c r="Q64" s="124"/>
      <c r="R64" s="125"/>
      <c r="S64" s="124"/>
      <c r="T64" s="125"/>
      <c r="U64" s="124"/>
      <c r="V64" s="125"/>
      <c r="W64" s="124"/>
      <c r="X64" s="125"/>
      <c r="Y64" s="124"/>
      <c r="Z64" s="125"/>
      <c r="AA64" s="124"/>
      <c r="AB64" s="125"/>
    </row>
    <row r="65" spans="1:28" s="85" customFormat="1" x14ac:dyDescent="0.45">
      <c r="A65" s="124"/>
      <c r="B65" s="125"/>
      <c r="C65" s="124"/>
      <c r="D65" s="125"/>
      <c r="E65" s="124"/>
      <c r="F65" s="125"/>
      <c r="G65" s="124"/>
      <c r="H65" s="125"/>
      <c r="I65" s="122"/>
      <c r="J65" s="125" t="s">
        <v>2990</v>
      </c>
      <c r="K65" s="122"/>
      <c r="L65" s="123" t="s">
        <v>2962</v>
      </c>
      <c r="M65" s="122"/>
      <c r="N65" s="123" t="s">
        <v>3029</v>
      </c>
      <c r="O65" s="124"/>
      <c r="P65" s="125"/>
      <c r="Q65" s="124"/>
      <c r="R65" s="125"/>
      <c r="S65" s="124"/>
      <c r="T65" s="125"/>
      <c r="U65" s="124"/>
      <c r="V65" s="125"/>
      <c r="W65" s="124"/>
      <c r="X65" s="125"/>
      <c r="Y65" s="124"/>
      <c r="Z65" s="125"/>
      <c r="AA65" s="124"/>
      <c r="AB65" s="125"/>
    </row>
    <row r="66" spans="1:28" s="85" customFormat="1" x14ac:dyDescent="0.45">
      <c r="A66" s="124"/>
      <c r="B66" s="125"/>
      <c r="C66" s="124"/>
      <c r="D66" s="125"/>
      <c r="E66" s="124"/>
      <c r="F66" s="125"/>
      <c r="G66" s="124"/>
      <c r="H66" s="125"/>
      <c r="I66" s="122" t="s">
        <v>3033</v>
      </c>
      <c r="J66" s="123"/>
      <c r="K66" s="122"/>
      <c r="L66" s="123" t="s">
        <v>2968</v>
      </c>
      <c r="M66" s="122"/>
      <c r="N66" s="123" t="s">
        <v>3030</v>
      </c>
      <c r="O66" s="124"/>
      <c r="P66" s="125"/>
      <c r="Q66" s="124"/>
      <c r="R66" s="125"/>
      <c r="S66" s="124"/>
      <c r="T66" s="125"/>
      <c r="U66" s="124"/>
      <c r="V66" s="125"/>
      <c r="W66" s="124"/>
      <c r="X66" s="125"/>
      <c r="Y66" s="124"/>
      <c r="Z66" s="125"/>
      <c r="AA66" s="124"/>
      <c r="AB66" s="125"/>
    </row>
    <row r="67" spans="1:28" s="85" customFormat="1" x14ac:dyDescent="0.45">
      <c r="A67" s="124"/>
      <c r="B67" s="125"/>
      <c r="C67" s="124"/>
      <c r="D67" s="125"/>
      <c r="E67" s="124"/>
      <c r="F67" s="125"/>
      <c r="G67" s="124"/>
      <c r="H67" s="125"/>
      <c r="I67" s="122" t="s">
        <v>2825</v>
      </c>
      <c r="J67" s="123" t="s">
        <v>2826</v>
      </c>
      <c r="K67" s="122"/>
      <c r="L67" s="123" t="s">
        <v>2973</v>
      </c>
      <c r="M67" s="122"/>
      <c r="N67" s="123" t="s">
        <v>3031</v>
      </c>
      <c r="O67" s="124"/>
      <c r="P67" s="125"/>
      <c r="Q67" s="124"/>
      <c r="R67" s="125"/>
      <c r="S67" s="124"/>
      <c r="T67" s="125"/>
      <c r="U67" s="124"/>
      <c r="V67" s="125"/>
      <c r="W67" s="124"/>
      <c r="X67" s="125"/>
      <c r="Y67" s="124"/>
      <c r="Z67" s="125"/>
      <c r="AA67" s="124"/>
      <c r="AB67" s="125"/>
    </row>
    <row r="68" spans="1:28" s="85" customFormat="1" x14ac:dyDescent="0.45">
      <c r="A68" s="124"/>
      <c r="B68" s="125"/>
      <c r="C68" s="124"/>
      <c r="D68" s="125"/>
      <c r="E68" s="124"/>
      <c r="F68" s="125"/>
      <c r="G68" s="124"/>
      <c r="H68" s="125"/>
      <c r="I68" s="122"/>
      <c r="J68" s="123" t="s">
        <v>2837</v>
      </c>
      <c r="K68" s="122"/>
      <c r="L68" s="123" t="s">
        <v>2977</v>
      </c>
      <c r="M68" s="122" t="s">
        <v>3032</v>
      </c>
      <c r="N68" s="123"/>
      <c r="O68" s="124"/>
      <c r="P68" s="125"/>
      <c r="Q68" s="124"/>
      <c r="R68" s="125"/>
      <c r="S68" s="124"/>
      <c r="T68" s="125"/>
      <c r="U68" s="124"/>
      <c r="V68" s="125"/>
      <c r="W68" s="124"/>
      <c r="X68" s="125"/>
      <c r="Y68" s="124"/>
      <c r="Z68" s="125"/>
      <c r="AA68" s="124"/>
      <c r="AB68" s="125"/>
    </row>
    <row r="69" spans="1:28" s="85" customFormat="1" x14ac:dyDescent="0.45">
      <c r="A69" s="124"/>
      <c r="B69" s="125"/>
      <c r="C69" s="124"/>
      <c r="D69" s="125"/>
      <c r="E69" s="124"/>
      <c r="F69" s="125"/>
      <c r="G69" s="124"/>
      <c r="H69" s="125"/>
      <c r="I69" s="122"/>
      <c r="J69" s="123" t="s">
        <v>2849</v>
      </c>
      <c r="K69" s="122"/>
      <c r="L69" s="123" t="s">
        <v>2980</v>
      </c>
      <c r="M69" s="122" t="s">
        <v>3034</v>
      </c>
      <c r="N69" s="123" t="s">
        <v>3482</v>
      </c>
      <c r="O69" s="124"/>
      <c r="P69" s="125"/>
      <c r="Q69" s="124"/>
      <c r="R69" s="125"/>
      <c r="S69" s="124"/>
      <c r="T69" s="125"/>
      <c r="U69" s="124"/>
      <c r="V69" s="125"/>
      <c r="W69" s="124"/>
      <c r="X69" s="125"/>
      <c r="Y69" s="124"/>
      <c r="Z69" s="125"/>
      <c r="AA69" s="124"/>
      <c r="AB69" s="125"/>
    </row>
    <row r="70" spans="1:28" s="85" customFormat="1" x14ac:dyDescent="0.45">
      <c r="A70" s="124"/>
      <c r="B70" s="125"/>
      <c r="C70" s="124"/>
      <c r="D70" s="125"/>
      <c r="E70" s="124"/>
      <c r="F70" s="125"/>
      <c r="G70" s="124"/>
      <c r="H70" s="125"/>
      <c r="I70" s="122"/>
      <c r="J70" s="123" t="s">
        <v>2860</v>
      </c>
      <c r="K70" s="122"/>
      <c r="L70" s="123" t="s">
        <v>2983</v>
      </c>
      <c r="M70" s="122"/>
      <c r="N70" s="123" t="s">
        <v>3035</v>
      </c>
      <c r="O70" s="124"/>
      <c r="P70" s="125"/>
      <c r="Q70" s="124"/>
      <c r="R70" s="125"/>
      <c r="S70" s="124"/>
      <c r="T70" s="125"/>
      <c r="U70" s="124"/>
      <c r="V70" s="125"/>
      <c r="W70" s="124"/>
      <c r="X70" s="125"/>
      <c r="Y70" s="124"/>
      <c r="Z70" s="125"/>
      <c r="AA70" s="124"/>
      <c r="AB70" s="125"/>
    </row>
    <row r="71" spans="1:28" s="85" customFormat="1" x14ac:dyDescent="0.45">
      <c r="A71" s="124"/>
      <c r="B71" s="125"/>
      <c r="C71" s="124"/>
      <c r="D71" s="125"/>
      <c r="E71" s="124"/>
      <c r="F71" s="125"/>
      <c r="G71" s="124"/>
      <c r="H71" s="125"/>
      <c r="I71" s="122"/>
      <c r="J71" s="123" t="s">
        <v>2868</v>
      </c>
      <c r="K71" s="122"/>
      <c r="L71" s="123" t="s">
        <v>2986</v>
      </c>
      <c r="M71" s="122"/>
      <c r="N71" s="123" t="s">
        <v>3038</v>
      </c>
      <c r="O71" s="124"/>
      <c r="P71" s="125"/>
      <c r="Q71" s="124"/>
      <c r="R71" s="125"/>
      <c r="S71" s="124"/>
      <c r="T71" s="125"/>
      <c r="U71" s="124"/>
      <c r="V71" s="125"/>
      <c r="W71" s="124"/>
      <c r="X71" s="125"/>
      <c r="Y71" s="124"/>
      <c r="Z71" s="125"/>
      <c r="AA71" s="124"/>
      <c r="AB71" s="125"/>
    </row>
    <row r="72" spans="1:28" s="85" customFormat="1" x14ac:dyDescent="0.45">
      <c r="A72" s="124"/>
      <c r="B72" s="125"/>
      <c r="C72" s="124"/>
      <c r="D72" s="125"/>
      <c r="E72" s="124"/>
      <c r="F72" s="125"/>
      <c r="G72" s="124"/>
      <c r="H72" s="125"/>
      <c r="I72" s="122"/>
      <c r="J72" s="123" t="s">
        <v>2878</v>
      </c>
      <c r="K72" s="122"/>
      <c r="L72" s="123" t="s">
        <v>2990</v>
      </c>
      <c r="M72" s="122"/>
      <c r="N72" s="123" t="s">
        <v>3040</v>
      </c>
      <c r="O72" s="124"/>
      <c r="P72" s="125"/>
      <c r="Q72" s="124"/>
      <c r="R72" s="125"/>
      <c r="S72" s="124"/>
      <c r="T72" s="125"/>
      <c r="U72" s="124"/>
      <c r="V72" s="125"/>
      <c r="W72" s="124"/>
      <c r="X72" s="125"/>
      <c r="Y72" s="124"/>
      <c r="Z72" s="125"/>
      <c r="AA72" s="124"/>
      <c r="AB72" s="125"/>
    </row>
    <row r="73" spans="1:28" s="85" customFormat="1" x14ac:dyDescent="0.45">
      <c r="A73" s="124"/>
      <c r="B73" s="125"/>
      <c r="C73" s="124"/>
      <c r="D73" s="125"/>
      <c r="E73" s="124"/>
      <c r="F73" s="125"/>
      <c r="G73" s="124"/>
      <c r="H73" s="125"/>
      <c r="I73" s="122"/>
      <c r="J73" s="123" t="s">
        <v>2887</v>
      </c>
      <c r="K73" s="122" t="s">
        <v>3036</v>
      </c>
      <c r="L73" s="123" t="s">
        <v>3037</v>
      </c>
      <c r="M73" s="122"/>
      <c r="N73" s="123" t="s">
        <v>3042</v>
      </c>
      <c r="O73" s="124"/>
      <c r="P73" s="125"/>
      <c r="Q73" s="124"/>
      <c r="R73" s="125"/>
      <c r="S73" s="124"/>
      <c r="T73" s="125"/>
      <c r="U73" s="124"/>
      <c r="V73" s="125"/>
      <c r="W73" s="124"/>
      <c r="X73" s="125"/>
      <c r="Y73" s="124"/>
      <c r="Z73" s="125"/>
      <c r="AA73" s="124"/>
      <c r="AB73" s="125"/>
    </row>
    <row r="74" spans="1:28" s="85" customFormat="1" x14ac:dyDescent="0.45">
      <c r="A74" s="124"/>
      <c r="B74" s="125"/>
      <c r="C74" s="124"/>
      <c r="D74" s="125"/>
      <c r="E74" s="124"/>
      <c r="F74" s="125"/>
      <c r="G74" s="124"/>
      <c r="H74" s="125"/>
      <c r="I74" s="122"/>
      <c r="J74" s="123" t="s">
        <v>2898</v>
      </c>
      <c r="K74" s="122"/>
      <c r="L74" s="123" t="s">
        <v>3039</v>
      </c>
      <c r="M74" s="122"/>
      <c r="N74" s="123" t="s">
        <v>3044</v>
      </c>
      <c r="O74" s="124"/>
      <c r="P74" s="125"/>
      <c r="Q74" s="124"/>
      <c r="R74" s="125"/>
      <c r="S74" s="124"/>
      <c r="T74" s="125"/>
      <c r="U74" s="124"/>
      <c r="V74" s="125"/>
      <c r="W74" s="124"/>
      <c r="X74" s="125"/>
      <c r="Y74" s="124"/>
      <c r="Z74" s="125"/>
      <c r="AA74" s="124"/>
      <c r="AB74" s="125"/>
    </row>
    <row r="75" spans="1:28" s="85" customFormat="1" x14ac:dyDescent="0.45">
      <c r="A75" s="124"/>
      <c r="B75" s="125"/>
      <c r="C75" s="124"/>
      <c r="D75" s="125"/>
      <c r="E75" s="124"/>
      <c r="F75" s="125"/>
      <c r="G75" s="124"/>
      <c r="H75" s="125"/>
      <c r="I75" s="122" t="s">
        <v>3052</v>
      </c>
      <c r="J75" s="123" t="s">
        <v>3053</v>
      </c>
      <c r="K75" s="122"/>
      <c r="L75" s="123" t="s">
        <v>3041</v>
      </c>
      <c r="M75" s="122"/>
      <c r="N75" s="123" t="s">
        <v>3046</v>
      </c>
      <c r="O75" s="124"/>
      <c r="P75" s="125"/>
      <c r="Q75" s="124"/>
      <c r="R75" s="125"/>
      <c r="S75" s="124"/>
      <c r="T75" s="125"/>
      <c r="U75" s="124"/>
      <c r="V75" s="125"/>
      <c r="W75" s="124"/>
      <c r="X75" s="125"/>
      <c r="Y75" s="124"/>
      <c r="Z75" s="125"/>
      <c r="AA75" s="124"/>
      <c r="AB75" s="125"/>
    </row>
    <row r="76" spans="1:28" s="85" customFormat="1" x14ac:dyDescent="0.45">
      <c r="A76" s="124"/>
      <c r="B76" s="125"/>
      <c r="C76" s="124"/>
      <c r="D76" s="125"/>
      <c r="E76" s="124"/>
      <c r="F76" s="125"/>
      <c r="G76" s="124"/>
      <c r="H76" s="125"/>
      <c r="I76" s="122"/>
      <c r="J76" s="123" t="s">
        <v>3055</v>
      </c>
      <c r="K76" s="122"/>
      <c r="L76" s="123" t="s">
        <v>3043</v>
      </c>
      <c r="M76" s="122"/>
      <c r="N76" s="123" t="s">
        <v>3048</v>
      </c>
      <c r="O76" s="124"/>
      <c r="P76" s="125"/>
      <c r="Q76" s="124"/>
      <c r="R76" s="125"/>
      <c r="S76" s="124"/>
      <c r="T76" s="125"/>
      <c r="U76" s="124"/>
      <c r="V76" s="125"/>
      <c r="W76" s="124"/>
      <c r="X76" s="125"/>
      <c r="Y76" s="124"/>
      <c r="Z76" s="125"/>
      <c r="AA76" s="124"/>
      <c r="AB76" s="125"/>
    </row>
    <row r="77" spans="1:28" s="85" customFormat="1" x14ac:dyDescent="0.45">
      <c r="A77" s="124"/>
      <c r="B77" s="125"/>
      <c r="C77" s="124"/>
      <c r="D77" s="125"/>
      <c r="E77" s="124"/>
      <c r="F77" s="125"/>
      <c r="G77" s="124"/>
      <c r="H77" s="125"/>
      <c r="I77" s="122"/>
      <c r="J77" s="123" t="s">
        <v>3057</v>
      </c>
      <c r="K77" s="122"/>
      <c r="L77" s="123" t="s">
        <v>3045</v>
      </c>
      <c r="M77" s="122"/>
      <c r="N77" s="123" t="s">
        <v>3050</v>
      </c>
      <c r="O77" s="124"/>
      <c r="P77" s="125"/>
      <c r="Q77" s="124"/>
      <c r="R77" s="125"/>
      <c r="S77" s="124"/>
      <c r="T77" s="125"/>
      <c r="U77" s="124"/>
      <c r="V77" s="125"/>
      <c r="W77" s="124"/>
      <c r="X77" s="125"/>
      <c r="Y77" s="124"/>
      <c r="Z77" s="125"/>
      <c r="AA77" s="124"/>
      <c r="AB77" s="125"/>
    </row>
    <row r="78" spans="1:28" s="85" customFormat="1" x14ac:dyDescent="0.45">
      <c r="A78" s="124"/>
      <c r="B78" s="125"/>
      <c r="C78" s="124"/>
      <c r="D78" s="125"/>
      <c r="E78" s="124"/>
      <c r="F78" s="125"/>
      <c r="G78" s="124"/>
      <c r="H78" s="125"/>
      <c r="I78" s="122"/>
      <c r="J78" s="123" t="s">
        <v>3059</v>
      </c>
      <c r="K78" s="122"/>
      <c r="L78" s="123" t="s">
        <v>3047</v>
      </c>
      <c r="M78" s="122" t="s">
        <v>2825</v>
      </c>
      <c r="N78" s="123" t="s">
        <v>2826</v>
      </c>
      <c r="O78" s="124"/>
      <c r="P78" s="125"/>
      <c r="Q78" s="124"/>
      <c r="R78" s="125"/>
      <c r="S78" s="124"/>
      <c r="T78" s="125"/>
      <c r="U78" s="124"/>
      <c r="V78" s="125"/>
      <c r="W78" s="124"/>
      <c r="X78" s="125"/>
      <c r="Y78" s="124"/>
      <c r="Z78" s="125"/>
      <c r="AA78" s="124"/>
      <c r="AB78" s="125"/>
    </row>
    <row r="79" spans="1:28" s="85" customFormat="1" x14ac:dyDescent="0.45">
      <c r="A79" s="124"/>
      <c r="B79" s="125"/>
      <c r="C79" s="124"/>
      <c r="D79" s="125"/>
      <c r="E79" s="124"/>
      <c r="F79" s="125"/>
      <c r="G79" s="124"/>
      <c r="H79" s="125"/>
      <c r="I79" s="122"/>
      <c r="J79" s="123" t="s">
        <v>3061</v>
      </c>
      <c r="K79" s="122"/>
      <c r="L79" s="123" t="s">
        <v>3049</v>
      </c>
      <c r="M79" s="122"/>
      <c r="N79" s="123" t="s">
        <v>2837</v>
      </c>
      <c r="O79" s="124"/>
      <c r="P79" s="125"/>
      <c r="Q79" s="124"/>
      <c r="R79" s="125"/>
      <c r="S79" s="124"/>
      <c r="T79" s="125"/>
      <c r="U79" s="124"/>
      <c r="V79" s="125"/>
      <c r="W79" s="124"/>
      <c r="X79" s="125"/>
      <c r="Y79" s="124"/>
      <c r="Z79" s="125"/>
      <c r="AA79" s="124"/>
      <c r="AB79" s="125"/>
    </row>
    <row r="80" spans="1:28" s="85" customFormat="1" x14ac:dyDescent="0.45">
      <c r="A80" s="124"/>
      <c r="B80" s="125"/>
      <c r="C80" s="124"/>
      <c r="D80" s="125"/>
      <c r="E80" s="124"/>
      <c r="F80" s="125"/>
      <c r="G80" s="124"/>
      <c r="H80" s="125"/>
      <c r="I80" s="122"/>
      <c r="J80" s="123" t="s">
        <v>3062</v>
      </c>
      <c r="K80" s="122"/>
      <c r="L80" s="123" t="s">
        <v>3051</v>
      </c>
      <c r="M80" s="122"/>
      <c r="N80" s="123" t="s">
        <v>2849</v>
      </c>
      <c r="O80" s="124"/>
      <c r="P80" s="125"/>
      <c r="Q80" s="124"/>
      <c r="R80" s="125"/>
      <c r="S80" s="124"/>
      <c r="T80" s="125"/>
      <c r="U80" s="124"/>
      <c r="V80" s="125"/>
      <c r="W80" s="124"/>
      <c r="X80" s="125"/>
      <c r="Y80" s="124"/>
      <c r="Z80" s="125"/>
      <c r="AA80" s="124"/>
      <c r="AB80" s="125"/>
    </row>
    <row r="81" spans="1:28" s="85" customFormat="1" x14ac:dyDescent="0.45">
      <c r="A81" s="124"/>
      <c r="B81" s="125"/>
      <c r="C81" s="124"/>
      <c r="D81" s="125"/>
      <c r="E81" s="124"/>
      <c r="F81" s="125"/>
      <c r="G81" s="124"/>
      <c r="H81" s="125"/>
      <c r="I81" s="122" t="s">
        <v>3483</v>
      </c>
      <c r="J81" s="123"/>
      <c r="K81" s="122"/>
      <c r="L81" s="123" t="s">
        <v>3054</v>
      </c>
      <c r="M81" s="122"/>
      <c r="N81" s="123" t="s">
        <v>2860</v>
      </c>
      <c r="O81" s="124"/>
      <c r="P81" s="125"/>
      <c r="Q81" s="124"/>
      <c r="R81" s="125"/>
      <c r="S81" s="124"/>
      <c r="T81" s="125"/>
      <c r="U81" s="124"/>
      <c r="V81" s="125"/>
      <c r="W81" s="124"/>
      <c r="X81" s="125"/>
      <c r="Y81" s="124"/>
      <c r="Z81" s="125"/>
      <c r="AA81" s="124"/>
      <c r="AB81" s="125"/>
    </row>
    <row r="82" spans="1:28" s="85" customFormat="1" x14ac:dyDescent="0.45">
      <c r="A82" s="124"/>
      <c r="B82" s="125"/>
      <c r="C82" s="124"/>
      <c r="D82" s="125"/>
      <c r="E82" s="124"/>
      <c r="F82" s="125"/>
      <c r="G82" s="124"/>
      <c r="H82" s="125"/>
      <c r="I82" s="122" t="s">
        <v>3063</v>
      </c>
      <c r="J82" s="123" t="s">
        <v>3064</v>
      </c>
      <c r="K82" s="122"/>
      <c r="L82" s="123" t="s">
        <v>3056</v>
      </c>
      <c r="M82" s="122"/>
      <c r="N82" s="123" t="s">
        <v>2868</v>
      </c>
      <c r="O82" s="124"/>
      <c r="P82" s="125"/>
      <c r="Q82" s="124"/>
      <c r="R82" s="125"/>
      <c r="S82" s="124"/>
      <c r="T82" s="125"/>
      <c r="U82" s="124"/>
      <c r="V82" s="125"/>
      <c r="W82" s="124"/>
      <c r="X82" s="125"/>
      <c r="Y82" s="124"/>
      <c r="Z82" s="125"/>
      <c r="AA82" s="124"/>
      <c r="AB82" s="125"/>
    </row>
    <row r="83" spans="1:28" s="85" customFormat="1" x14ac:dyDescent="0.45">
      <c r="A83" s="124"/>
      <c r="B83" s="125"/>
      <c r="C83" s="124"/>
      <c r="D83" s="125"/>
      <c r="E83" s="124"/>
      <c r="F83" s="125"/>
      <c r="G83" s="124"/>
      <c r="H83" s="125"/>
      <c r="I83" s="122"/>
      <c r="J83" s="123" t="s">
        <v>3065</v>
      </c>
      <c r="K83" s="122"/>
      <c r="L83" s="123" t="s">
        <v>3058</v>
      </c>
      <c r="M83" s="122"/>
      <c r="N83" s="123" t="s">
        <v>2878</v>
      </c>
      <c r="O83" s="124"/>
      <c r="P83" s="125"/>
      <c r="Q83" s="124"/>
      <c r="R83" s="125"/>
      <c r="S83" s="124"/>
      <c r="T83" s="125"/>
      <c r="U83" s="124"/>
      <c r="V83" s="125"/>
      <c r="W83" s="124"/>
      <c r="X83" s="125"/>
      <c r="Y83" s="124"/>
      <c r="Z83" s="125"/>
      <c r="AA83" s="124"/>
      <c r="AB83" s="125"/>
    </row>
    <row r="84" spans="1:28" s="85" customFormat="1" x14ac:dyDescent="0.45">
      <c r="A84" s="124"/>
      <c r="B84" s="125"/>
      <c r="C84" s="124"/>
      <c r="D84" s="125"/>
      <c r="E84" s="124"/>
      <c r="F84" s="125"/>
      <c r="G84" s="124"/>
      <c r="H84" s="125"/>
      <c r="I84" s="122"/>
      <c r="J84" s="123" t="s">
        <v>3068</v>
      </c>
      <c r="K84" s="122"/>
      <c r="L84" s="123" t="s">
        <v>3060</v>
      </c>
      <c r="M84" s="122"/>
      <c r="N84" s="123" t="s">
        <v>2887</v>
      </c>
      <c r="O84" s="124"/>
      <c r="P84" s="125"/>
      <c r="Q84" s="124"/>
      <c r="R84" s="125"/>
      <c r="S84" s="124"/>
      <c r="T84" s="125"/>
      <c r="U84" s="124"/>
      <c r="V84" s="125"/>
      <c r="W84" s="124"/>
      <c r="X84" s="125"/>
      <c r="Y84" s="124"/>
      <c r="Z84" s="125"/>
      <c r="AA84" s="124"/>
      <c r="AB84" s="125"/>
    </row>
    <row r="85" spans="1:28" s="85" customFormat="1" x14ac:dyDescent="0.45">
      <c r="A85" s="124"/>
      <c r="B85" s="125"/>
      <c r="C85" s="124"/>
      <c r="D85" s="125"/>
      <c r="E85" s="124"/>
      <c r="F85" s="125"/>
      <c r="G85" s="124"/>
      <c r="H85" s="125"/>
      <c r="I85" s="122"/>
      <c r="J85" s="123" t="s">
        <v>3070</v>
      </c>
      <c r="K85" s="122" t="s">
        <v>2783</v>
      </c>
      <c r="L85" s="123" t="s">
        <v>2784</v>
      </c>
      <c r="M85" s="122"/>
      <c r="N85" s="125" t="s">
        <v>2898</v>
      </c>
      <c r="O85" s="124"/>
      <c r="P85" s="125"/>
      <c r="Q85" s="124"/>
      <c r="R85" s="125"/>
      <c r="S85" s="124"/>
      <c r="T85" s="125"/>
      <c r="U85" s="124"/>
      <c r="V85" s="125"/>
      <c r="W85" s="124"/>
      <c r="X85" s="125"/>
      <c r="Y85" s="124"/>
      <c r="Z85" s="125"/>
      <c r="AA85" s="124"/>
      <c r="AB85" s="125"/>
    </row>
    <row r="86" spans="1:28" s="85" customFormat="1" x14ac:dyDescent="0.45">
      <c r="A86" s="124"/>
      <c r="B86" s="125"/>
      <c r="C86" s="124"/>
      <c r="D86" s="125"/>
      <c r="E86" s="124"/>
      <c r="F86" s="125"/>
      <c r="G86" s="124"/>
      <c r="H86" s="125"/>
      <c r="I86" s="122"/>
      <c r="J86" s="123" t="s">
        <v>3072</v>
      </c>
      <c r="K86" s="122"/>
      <c r="L86" s="123" t="s">
        <v>2796</v>
      </c>
      <c r="M86" s="122" t="s">
        <v>3066</v>
      </c>
      <c r="N86" s="123" t="s">
        <v>3067</v>
      </c>
      <c r="O86" s="124"/>
      <c r="P86" s="125"/>
      <c r="Q86" s="124"/>
      <c r="R86" s="125"/>
      <c r="S86" s="124"/>
      <c r="T86" s="125"/>
      <c r="U86" s="124"/>
      <c r="V86" s="125"/>
      <c r="W86" s="124"/>
      <c r="X86" s="125"/>
      <c r="Y86" s="124"/>
      <c r="Z86" s="125"/>
      <c r="AA86" s="124"/>
      <c r="AB86" s="125"/>
    </row>
    <row r="87" spans="1:28" s="85" customFormat="1" x14ac:dyDescent="0.45">
      <c r="A87" s="124"/>
      <c r="B87" s="125"/>
      <c r="C87" s="124"/>
      <c r="D87" s="125"/>
      <c r="E87" s="124"/>
      <c r="F87" s="125"/>
      <c r="G87" s="124"/>
      <c r="H87" s="125"/>
      <c r="I87" s="122" t="s">
        <v>2783</v>
      </c>
      <c r="J87" s="123" t="s">
        <v>2784</v>
      </c>
      <c r="K87" s="124"/>
      <c r="L87" s="125" t="s">
        <v>2808</v>
      </c>
      <c r="M87" s="122"/>
      <c r="N87" s="123" t="s">
        <v>3069</v>
      </c>
      <c r="O87" s="124"/>
      <c r="P87" s="125"/>
      <c r="Q87" s="124"/>
      <c r="R87" s="125"/>
      <c r="S87" s="124"/>
      <c r="T87" s="125"/>
      <c r="U87" s="124"/>
      <c r="V87" s="125"/>
      <c r="W87" s="124"/>
      <c r="X87" s="125"/>
      <c r="Y87" s="124"/>
      <c r="Z87" s="125"/>
      <c r="AA87" s="124"/>
      <c r="AB87" s="125"/>
    </row>
    <row r="88" spans="1:28" s="85" customFormat="1" x14ac:dyDescent="0.45">
      <c r="A88" s="124"/>
      <c r="B88" s="125"/>
      <c r="C88" s="124"/>
      <c r="D88" s="125"/>
      <c r="E88" s="124"/>
      <c r="F88" s="125"/>
      <c r="G88" s="124"/>
      <c r="H88" s="125"/>
      <c r="I88" s="122"/>
      <c r="J88" s="123" t="s">
        <v>2796</v>
      </c>
      <c r="K88" s="124"/>
      <c r="L88" s="125" t="s">
        <v>2821</v>
      </c>
      <c r="M88" s="122"/>
      <c r="N88" s="123" t="s">
        <v>3071</v>
      </c>
      <c r="O88" s="124"/>
      <c r="P88" s="125"/>
      <c r="Q88" s="124"/>
      <c r="R88" s="125"/>
      <c r="S88" s="124"/>
      <c r="T88" s="125"/>
      <c r="U88" s="124"/>
      <c r="V88" s="125"/>
      <c r="W88" s="124"/>
      <c r="X88" s="125"/>
      <c r="Y88" s="124"/>
      <c r="Z88" s="125"/>
      <c r="AA88" s="124"/>
      <c r="AB88" s="125"/>
    </row>
    <row r="89" spans="1:28" s="85" customFormat="1" x14ac:dyDescent="0.45">
      <c r="A89" s="124"/>
      <c r="B89" s="125"/>
      <c r="C89" s="124"/>
      <c r="D89" s="125"/>
      <c r="E89" s="124"/>
      <c r="F89" s="125"/>
      <c r="G89" s="124"/>
      <c r="H89" s="125"/>
      <c r="I89" s="122"/>
      <c r="J89" s="123" t="s">
        <v>2808</v>
      </c>
      <c r="K89" s="124"/>
      <c r="L89" s="125" t="s">
        <v>2833</v>
      </c>
      <c r="M89" s="122"/>
      <c r="N89" s="123" t="s">
        <v>3484</v>
      </c>
      <c r="O89" s="124"/>
      <c r="P89" s="125"/>
      <c r="Q89" s="124"/>
      <c r="R89" s="125"/>
      <c r="S89" s="124"/>
      <c r="T89" s="125"/>
      <c r="U89" s="124"/>
      <c r="V89" s="125"/>
      <c r="W89" s="124"/>
      <c r="X89" s="125"/>
      <c r="Y89" s="124"/>
      <c r="Z89" s="125"/>
      <c r="AA89" s="124"/>
      <c r="AB89" s="125"/>
    </row>
    <row r="90" spans="1:28" s="85" customFormat="1" x14ac:dyDescent="0.45">
      <c r="A90" s="124"/>
      <c r="B90" s="125"/>
      <c r="C90" s="124"/>
      <c r="D90" s="125"/>
      <c r="E90" s="124"/>
      <c r="F90" s="125"/>
      <c r="G90" s="124"/>
      <c r="H90" s="125"/>
      <c r="I90" s="122"/>
      <c r="J90" s="123" t="s">
        <v>2821</v>
      </c>
      <c r="K90" s="124" t="s">
        <v>2715</v>
      </c>
      <c r="L90" s="125" t="s">
        <v>2716</v>
      </c>
      <c r="M90" s="122"/>
      <c r="N90" s="123" t="s">
        <v>3073</v>
      </c>
      <c r="O90" s="124"/>
      <c r="P90" s="125"/>
      <c r="Q90" s="124"/>
      <c r="R90" s="125"/>
      <c r="S90" s="124"/>
      <c r="T90" s="125"/>
      <c r="U90" s="124"/>
      <c r="V90" s="125"/>
      <c r="W90" s="124"/>
      <c r="X90" s="125"/>
      <c r="Y90" s="124"/>
      <c r="Z90" s="125"/>
      <c r="AA90" s="124"/>
      <c r="AB90" s="125"/>
    </row>
    <row r="91" spans="1:28" s="85" customFormat="1" x14ac:dyDescent="0.45">
      <c r="A91" s="124"/>
      <c r="B91" s="125"/>
      <c r="C91" s="124"/>
      <c r="D91" s="125"/>
      <c r="E91" s="124"/>
      <c r="F91" s="125"/>
      <c r="G91" s="124"/>
      <c r="H91" s="125"/>
      <c r="I91" s="122"/>
      <c r="J91" s="123" t="s">
        <v>2833</v>
      </c>
      <c r="K91" s="124"/>
      <c r="L91" s="125" t="s">
        <v>2728</v>
      </c>
      <c r="M91" s="122" t="s">
        <v>3074</v>
      </c>
      <c r="N91" s="123"/>
      <c r="O91" s="124"/>
      <c r="P91" s="125"/>
      <c r="Q91" s="124"/>
      <c r="R91" s="125"/>
      <c r="S91" s="124"/>
      <c r="T91" s="125"/>
      <c r="U91" s="124"/>
      <c r="V91" s="125"/>
      <c r="W91" s="124"/>
      <c r="X91" s="125"/>
      <c r="Y91" s="124"/>
      <c r="Z91" s="125"/>
      <c r="AA91" s="124"/>
      <c r="AB91" s="125"/>
    </row>
    <row r="92" spans="1:28" s="85" customFormat="1" x14ac:dyDescent="0.45">
      <c r="A92" s="124"/>
      <c r="B92" s="125"/>
      <c r="C92" s="124"/>
      <c r="D92" s="125"/>
      <c r="E92" s="124"/>
      <c r="F92" s="125"/>
      <c r="G92" s="124"/>
      <c r="H92" s="125"/>
      <c r="I92" s="122" t="s">
        <v>3082</v>
      </c>
      <c r="J92" s="123" t="s">
        <v>3083</v>
      </c>
      <c r="K92" s="124"/>
      <c r="L92" s="125" t="s">
        <v>2742</v>
      </c>
      <c r="M92" s="122" t="s">
        <v>3075</v>
      </c>
      <c r="N92" s="123" t="s">
        <v>3076</v>
      </c>
      <c r="O92" s="124"/>
      <c r="P92" s="125"/>
      <c r="Q92" s="124"/>
      <c r="R92" s="125"/>
      <c r="S92" s="124"/>
      <c r="T92" s="125"/>
      <c r="U92" s="124"/>
      <c r="V92" s="125"/>
      <c r="W92" s="124"/>
      <c r="X92" s="125"/>
      <c r="Y92" s="124"/>
      <c r="Z92" s="125"/>
      <c r="AA92" s="124"/>
      <c r="AB92" s="125"/>
    </row>
    <row r="93" spans="1:28" s="85" customFormat="1" x14ac:dyDescent="0.45">
      <c r="A93" s="124"/>
      <c r="B93" s="125"/>
      <c r="C93" s="124"/>
      <c r="D93" s="125"/>
      <c r="E93" s="124"/>
      <c r="F93" s="125"/>
      <c r="G93" s="124"/>
      <c r="H93" s="125"/>
      <c r="I93" s="122"/>
      <c r="J93" s="123" t="s">
        <v>3085</v>
      </c>
      <c r="K93" s="124"/>
      <c r="L93" s="125" t="s">
        <v>2755</v>
      </c>
      <c r="M93" s="122"/>
      <c r="N93" s="123" t="s">
        <v>3077</v>
      </c>
      <c r="O93" s="124"/>
      <c r="P93" s="125"/>
      <c r="Q93" s="124"/>
      <c r="R93" s="125"/>
      <c r="S93" s="124"/>
      <c r="T93" s="125"/>
      <c r="U93" s="124"/>
      <c r="V93" s="125"/>
      <c r="W93" s="124"/>
      <c r="X93" s="125"/>
      <c r="Y93" s="124"/>
      <c r="Z93" s="125"/>
      <c r="AA93" s="124"/>
      <c r="AB93" s="125"/>
    </row>
    <row r="94" spans="1:28" s="85" customFormat="1" x14ac:dyDescent="0.45">
      <c r="A94" s="124"/>
      <c r="B94" s="125"/>
      <c r="C94" s="124"/>
      <c r="D94" s="125"/>
      <c r="E94" s="124"/>
      <c r="F94" s="125"/>
      <c r="G94" s="124"/>
      <c r="H94" s="125"/>
      <c r="I94" s="122"/>
      <c r="J94" s="123" t="s">
        <v>3087</v>
      </c>
      <c r="K94" s="124"/>
      <c r="L94" s="125"/>
      <c r="M94" s="122" t="s">
        <v>3078</v>
      </c>
      <c r="N94" s="123" t="s">
        <v>3079</v>
      </c>
      <c r="O94" s="124"/>
      <c r="P94" s="125"/>
      <c r="Q94" s="124"/>
      <c r="R94" s="125"/>
      <c r="S94" s="124"/>
      <c r="T94" s="125"/>
      <c r="U94" s="124"/>
      <c r="V94" s="125"/>
      <c r="W94" s="124"/>
      <c r="X94" s="125"/>
      <c r="Y94" s="124"/>
      <c r="Z94" s="125"/>
      <c r="AA94" s="124"/>
      <c r="AB94" s="125"/>
    </row>
    <row r="95" spans="1:28" s="85" customFormat="1" x14ac:dyDescent="0.45">
      <c r="A95" s="124"/>
      <c r="B95" s="125"/>
      <c r="C95" s="124"/>
      <c r="D95" s="125"/>
      <c r="E95" s="124"/>
      <c r="F95" s="125"/>
      <c r="G95" s="124"/>
      <c r="H95" s="125"/>
      <c r="I95" s="122"/>
      <c r="J95" s="123" t="s">
        <v>3089</v>
      </c>
      <c r="K95" s="124"/>
      <c r="L95" s="125"/>
      <c r="M95" s="122" t="s">
        <v>3080</v>
      </c>
      <c r="N95" s="123" t="s">
        <v>3081</v>
      </c>
      <c r="O95" s="124"/>
      <c r="P95" s="125"/>
      <c r="Q95" s="124"/>
      <c r="R95" s="125"/>
      <c r="S95" s="124"/>
      <c r="T95" s="125"/>
      <c r="U95" s="124"/>
      <c r="V95" s="125"/>
      <c r="W95" s="124"/>
      <c r="X95" s="125"/>
      <c r="Y95" s="124"/>
      <c r="Z95" s="125"/>
      <c r="AA95" s="124"/>
      <c r="AB95" s="125"/>
    </row>
    <row r="96" spans="1:28" s="85" customFormat="1" x14ac:dyDescent="0.45">
      <c r="A96" s="124"/>
      <c r="B96" s="125"/>
      <c r="C96" s="124"/>
      <c r="D96" s="125"/>
      <c r="E96" s="124"/>
      <c r="F96" s="125"/>
      <c r="G96" s="124"/>
      <c r="H96" s="125"/>
      <c r="I96" s="122"/>
      <c r="J96" s="123" t="s">
        <v>3091</v>
      </c>
      <c r="K96" s="124"/>
      <c r="L96" s="125"/>
      <c r="M96" s="122"/>
      <c r="N96" s="123" t="s">
        <v>3084</v>
      </c>
      <c r="O96" s="124"/>
      <c r="P96" s="125"/>
      <c r="Q96" s="124"/>
      <c r="R96" s="125"/>
      <c r="S96" s="124"/>
      <c r="T96" s="125"/>
      <c r="U96" s="124"/>
      <c r="V96" s="125"/>
      <c r="W96" s="124"/>
      <c r="X96" s="125"/>
      <c r="Y96" s="124"/>
      <c r="Z96" s="125"/>
      <c r="AA96" s="124"/>
      <c r="AB96" s="125"/>
    </row>
    <row r="97" spans="1:28" s="85" customFormat="1" x14ac:dyDescent="0.45">
      <c r="A97" s="124"/>
      <c r="B97" s="125"/>
      <c r="C97" s="124"/>
      <c r="D97" s="125"/>
      <c r="E97" s="124"/>
      <c r="F97" s="125"/>
      <c r="G97" s="124"/>
      <c r="H97" s="125"/>
      <c r="I97" s="122" t="s">
        <v>2889</v>
      </c>
      <c r="J97" s="123" t="s">
        <v>2890</v>
      </c>
      <c r="K97" s="124"/>
      <c r="L97" s="125"/>
      <c r="M97" s="122"/>
      <c r="N97" s="123" t="s">
        <v>3086</v>
      </c>
      <c r="O97" s="124"/>
      <c r="P97" s="125"/>
      <c r="Q97" s="124"/>
      <c r="R97" s="125"/>
      <c r="S97" s="124"/>
      <c r="T97" s="125"/>
      <c r="U97" s="124"/>
      <c r="V97" s="125"/>
      <c r="W97" s="124"/>
      <c r="X97" s="125"/>
      <c r="Y97" s="124"/>
      <c r="Z97" s="125"/>
      <c r="AA97" s="124"/>
      <c r="AB97" s="125"/>
    </row>
    <row r="98" spans="1:28" s="85" customFormat="1" x14ac:dyDescent="0.45">
      <c r="A98" s="124"/>
      <c r="B98" s="125"/>
      <c r="C98" s="124"/>
      <c r="D98" s="125"/>
      <c r="E98" s="124"/>
      <c r="F98" s="125"/>
      <c r="G98" s="124"/>
      <c r="H98" s="125"/>
      <c r="I98" s="122"/>
      <c r="J98" s="123" t="s">
        <v>2901</v>
      </c>
      <c r="K98" s="124"/>
      <c r="L98" s="125"/>
      <c r="M98" s="122"/>
      <c r="N98" s="123" t="s">
        <v>3088</v>
      </c>
      <c r="O98" s="124"/>
      <c r="P98" s="125"/>
      <c r="Q98" s="124"/>
      <c r="R98" s="125"/>
      <c r="S98" s="124"/>
      <c r="T98" s="125"/>
      <c r="U98" s="124"/>
      <c r="V98" s="125"/>
      <c r="W98" s="124"/>
      <c r="X98" s="125"/>
      <c r="Y98" s="124"/>
      <c r="Z98" s="125"/>
      <c r="AA98" s="124"/>
      <c r="AB98" s="125"/>
    </row>
    <row r="99" spans="1:28" s="85" customFormat="1" x14ac:dyDescent="0.45">
      <c r="A99" s="124"/>
      <c r="B99" s="125"/>
      <c r="C99" s="124"/>
      <c r="D99" s="125"/>
      <c r="E99" s="124"/>
      <c r="F99" s="125"/>
      <c r="G99" s="124"/>
      <c r="H99" s="125"/>
      <c r="I99" s="122" t="s">
        <v>2715</v>
      </c>
      <c r="J99" s="123" t="s">
        <v>2716</v>
      </c>
      <c r="K99" s="124"/>
      <c r="L99" s="125"/>
      <c r="M99" s="122"/>
      <c r="N99" s="123" t="s">
        <v>3090</v>
      </c>
      <c r="O99" s="124"/>
      <c r="P99" s="125"/>
      <c r="Q99" s="124"/>
      <c r="R99" s="125"/>
      <c r="S99" s="124"/>
      <c r="T99" s="125"/>
      <c r="U99" s="124"/>
      <c r="V99" s="125"/>
      <c r="W99" s="124"/>
      <c r="X99" s="125"/>
      <c r="Y99" s="124"/>
      <c r="Z99" s="125"/>
      <c r="AA99" s="124"/>
      <c r="AB99" s="125"/>
    </row>
    <row r="100" spans="1:28" s="85" customFormat="1" x14ac:dyDescent="0.45">
      <c r="A100" s="124"/>
      <c r="B100" s="125"/>
      <c r="C100" s="124"/>
      <c r="D100" s="125"/>
      <c r="E100" s="124"/>
      <c r="F100" s="125"/>
      <c r="G100" s="124"/>
      <c r="H100" s="125"/>
      <c r="I100" s="122"/>
      <c r="J100" s="123" t="s">
        <v>2728</v>
      </c>
      <c r="K100" s="124"/>
      <c r="L100" s="125"/>
      <c r="M100" s="122"/>
      <c r="N100" s="125" t="s">
        <v>3092</v>
      </c>
      <c r="O100" s="124"/>
      <c r="P100" s="125"/>
      <c r="Q100" s="124"/>
      <c r="R100" s="125"/>
      <c r="S100" s="124"/>
      <c r="T100" s="125"/>
      <c r="U100" s="124"/>
      <c r="V100" s="125"/>
      <c r="W100" s="124"/>
      <c r="X100" s="125"/>
      <c r="Y100" s="124"/>
      <c r="Z100" s="125"/>
      <c r="AA100" s="124"/>
      <c r="AB100" s="125"/>
    </row>
    <row r="101" spans="1:28" s="85" customFormat="1" x14ac:dyDescent="0.45">
      <c r="A101" s="124"/>
      <c r="B101" s="125"/>
      <c r="C101" s="124"/>
      <c r="D101" s="125"/>
      <c r="E101" s="124"/>
      <c r="F101" s="125"/>
      <c r="G101" s="124"/>
      <c r="H101" s="125"/>
      <c r="I101" s="124"/>
      <c r="J101" s="125" t="s">
        <v>2742</v>
      </c>
      <c r="K101" s="124"/>
      <c r="L101" s="125"/>
      <c r="M101" s="122"/>
      <c r="N101" s="123" t="s">
        <v>3093</v>
      </c>
      <c r="O101" s="124"/>
      <c r="P101" s="125"/>
      <c r="Q101" s="124"/>
      <c r="R101" s="125"/>
      <c r="S101" s="124"/>
      <c r="T101" s="125"/>
      <c r="U101" s="124"/>
      <c r="V101" s="125"/>
      <c r="W101" s="124"/>
      <c r="X101" s="125"/>
      <c r="Y101" s="124"/>
      <c r="Z101" s="125"/>
      <c r="AA101" s="124"/>
      <c r="AB101" s="125"/>
    </row>
    <row r="102" spans="1:28" s="85" customFormat="1" x14ac:dyDescent="0.45">
      <c r="A102" s="124"/>
      <c r="B102" s="125"/>
      <c r="C102" s="124"/>
      <c r="D102" s="125"/>
      <c r="E102" s="124"/>
      <c r="F102" s="125"/>
      <c r="G102" s="124"/>
      <c r="H102" s="125"/>
      <c r="I102" s="124"/>
      <c r="J102" s="125" t="s">
        <v>2755</v>
      </c>
      <c r="K102" s="124"/>
      <c r="L102" s="125"/>
      <c r="M102" s="122"/>
      <c r="N102" s="123" t="s">
        <v>3094</v>
      </c>
      <c r="O102" s="124"/>
      <c r="P102" s="125"/>
      <c r="Q102" s="124"/>
      <c r="R102" s="125"/>
      <c r="S102" s="124"/>
      <c r="T102" s="125"/>
      <c r="U102" s="124"/>
      <c r="V102" s="125"/>
      <c r="W102" s="124"/>
      <c r="X102" s="125"/>
      <c r="Y102" s="124"/>
      <c r="Z102" s="125"/>
      <c r="AA102" s="124"/>
      <c r="AB102" s="125"/>
    </row>
    <row r="103" spans="1:28" s="85" customFormat="1" x14ac:dyDescent="0.45">
      <c r="A103" s="124"/>
      <c r="B103" s="125"/>
      <c r="C103" s="124"/>
      <c r="D103" s="125"/>
      <c r="E103" s="124"/>
      <c r="F103" s="125"/>
      <c r="G103" s="124"/>
      <c r="H103" s="125"/>
      <c r="I103" s="124"/>
      <c r="J103" s="125"/>
      <c r="K103" s="124"/>
      <c r="L103" s="125"/>
      <c r="M103" s="122"/>
      <c r="N103" s="123" t="s">
        <v>3485</v>
      </c>
      <c r="O103" s="124"/>
      <c r="P103" s="125"/>
      <c r="Q103" s="124"/>
      <c r="R103" s="125"/>
      <c r="S103" s="124"/>
      <c r="T103" s="125"/>
      <c r="U103" s="124"/>
      <c r="V103" s="125"/>
      <c r="W103" s="124"/>
      <c r="X103" s="125"/>
      <c r="Y103" s="124"/>
      <c r="Z103" s="125"/>
      <c r="AA103" s="124"/>
      <c r="AB103" s="125"/>
    </row>
    <row r="104" spans="1:28" s="85" customFormat="1" x14ac:dyDescent="0.45">
      <c r="A104" s="124"/>
      <c r="B104" s="125"/>
      <c r="C104" s="124"/>
      <c r="D104" s="125"/>
      <c r="E104" s="124"/>
      <c r="F104" s="125"/>
      <c r="G104" s="124"/>
      <c r="H104" s="125"/>
      <c r="I104" s="124"/>
      <c r="J104" s="125"/>
      <c r="K104" s="124"/>
      <c r="L104" s="125"/>
      <c r="M104" s="122"/>
      <c r="N104" s="123" t="s">
        <v>3095</v>
      </c>
      <c r="O104" s="124"/>
      <c r="P104" s="125"/>
      <c r="Q104" s="124"/>
      <c r="R104" s="125"/>
      <c r="S104" s="124"/>
      <c r="T104" s="125"/>
      <c r="U104" s="124"/>
      <c r="V104" s="125"/>
      <c r="W104" s="124"/>
      <c r="X104" s="125"/>
      <c r="Y104" s="124"/>
      <c r="Z104" s="125"/>
      <c r="AA104" s="124"/>
      <c r="AB104" s="125"/>
    </row>
    <row r="105" spans="1:28" s="85" customFormat="1" x14ac:dyDescent="0.45">
      <c r="A105" s="124"/>
      <c r="B105" s="125"/>
      <c r="C105" s="124"/>
      <c r="D105" s="125"/>
      <c r="E105" s="124"/>
      <c r="F105" s="125"/>
      <c r="G105" s="124"/>
      <c r="H105" s="125"/>
      <c r="I105" s="124"/>
      <c r="J105" s="125"/>
      <c r="K105" s="124"/>
      <c r="L105" s="125"/>
      <c r="M105" s="122"/>
      <c r="N105" s="123" t="s">
        <v>3096</v>
      </c>
      <c r="O105" s="124"/>
      <c r="P105" s="125"/>
      <c r="Q105" s="124"/>
      <c r="R105" s="125"/>
      <c r="S105" s="124"/>
      <c r="T105" s="125"/>
      <c r="U105" s="124"/>
      <c r="V105" s="125"/>
      <c r="W105" s="124"/>
      <c r="X105" s="125"/>
      <c r="Y105" s="124"/>
      <c r="Z105" s="125"/>
      <c r="AA105" s="124"/>
      <c r="AB105" s="125"/>
    </row>
    <row r="106" spans="1:28" s="85" customFormat="1" x14ac:dyDescent="0.45">
      <c r="A106" s="124"/>
      <c r="B106" s="125"/>
      <c r="C106" s="124"/>
      <c r="D106" s="125"/>
      <c r="E106" s="124"/>
      <c r="F106" s="125"/>
      <c r="G106" s="124"/>
      <c r="H106" s="125"/>
      <c r="I106" s="124"/>
      <c r="J106" s="125"/>
      <c r="K106" s="124"/>
      <c r="L106" s="125"/>
      <c r="M106" s="122"/>
      <c r="N106" s="123" t="s">
        <v>3097</v>
      </c>
      <c r="O106" s="124"/>
      <c r="P106" s="125"/>
      <c r="Q106" s="124"/>
      <c r="R106" s="125"/>
      <c r="S106" s="124"/>
      <c r="T106" s="125"/>
      <c r="U106" s="124"/>
      <c r="V106" s="125"/>
      <c r="W106" s="124"/>
      <c r="X106" s="125"/>
      <c r="Y106" s="124"/>
      <c r="Z106" s="125"/>
      <c r="AA106" s="124"/>
      <c r="AB106" s="125"/>
    </row>
    <row r="107" spans="1:28" s="85" customFormat="1" x14ac:dyDescent="0.45">
      <c r="A107" s="124"/>
      <c r="B107" s="125"/>
      <c r="C107" s="124"/>
      <c r="D107" s="125"/>
      <c r="E107" s="124"/>
      <c r="F107" s="125"/>
      <c r="G107" s="124"/>
      <c r="H107" s="125"/>
      <c r="I107" s="124"/>
      <c r="J107" s="125"/>
      <c r="K107" s="124"/>
      <c r="L107" s="125"/>
      <c r="M107" s="122" t="s">
        <v>3098</v>
      </c>
      <c r="N107" s="123"/>
      <c r="O107" s="124"/>
      <c r="P107" s="125"/>
      <c r="Q107" s="124"/>
      <c r="R107" s="125"/>
      <c r="S107" s="124"/>
      <c r="T107" s="125"/>
      <c r="U107" s="124"/>
      <c r="V107" s="125"/>
      <c r="W107" s="124"/>
      <c r="X107" s="125"/>
      <c r="Y107" s="124"/>
      <c r="Z107" s="125"/>
      <c r="AA107" s="124"/>
      <c r="AB107" s="125"/>
    </row>
    <row r="108" spans="1:28" s="85" customFormat="1" x14ac:dyDescent="0.45">
      <c r="A108" s="124"/>
      <c r="B108" s="125"/>
      <c r="C108" s="124"/>
      <c r="D108" s="125"/>
      <c r="E108" s="124"/>
      <c r="F108" s="125"/>
      <c r="G108" s="124"/>
      <c r="H108" s="125"/>
      <c r="I108" s="124"/>
      <c r="J108" s="125"/>
      <c r="K108" s="124"/>
      <c r="L108" s="125"/>
      <c r="M108" s="122" t="s">
        <v>3063</v>
      </c>
      <c r="N108" s="123" t="s">
        <v>3064</v>
      </c>
      <c r="O108" s="124"/>
      <c r="P108" s="125"/>
      <c r="Q108" s="124"/>
      <c r="R108" s="125"/>
      <c r="S108" s="124"/>
      <c r="T108" s="125"/>
      <c r="U108" s="124"/>
      <c r="V108" s="125"/>
      <c r="W108" s="124"/>
      <c r="X108" s="125"/>
      <c r="Y108" s="124"/>
      <c r="Z108" s="125"/>
      <c r="AA108" s="124"/>
      <c r="AB108" s="125"/>
    </row>
    <row r="109" spans="1:28" s="85" customFormat="1" x14ac:dyDescent="0.45">
      <c r="A109" s="124"/>
      <c r="B109" s="125"/>
      <c r="C109" s="124"/>
      <c r="D109" s="125"/>
      <c r="E109" s="124"/>
      <c r="F109" s="125"/>
      <c r="G109" s="124"/>
      <c r="H109" s="125"/>
      <c r="I109" s="124"/>
      <c r="J109" s="125"/>
      <c r="K109" s="124"/>
      <c r="L109" s="125"/>
      <c r="M109" s="122"/>
      <c r="N109" s="123" t="s">
        <v>3065</v>
      </c>
      <c r="O109" s="124"/>
      <c r="P109" s="125"/>
      <c r="Q109" s="124"/>
      <c r="R109" s="125"/>
      <c r="S109" s="124"/>
      <c r="T109" s="125"/>
      <c r="U109" s="124"/>
      <c r="V109" s="125"/>
      <c r="W109" s="124"/>
      <c r="X109" s="125"/>
      <c r="Y109" s="124"/>
      <c r="Z109" s="125"/>
      <c r="AA109" s="124"/>
      <c r="AB109" s="125"/>
    </row>
    <row r="110" spans="1:28" s="85" customFormat="1" x14ac:dyDescent="0.45">
      <c r="A110" s="124"/>
      <c r="B110" s="125"/>
      <c r="C110" s="124"/>
      <c r="D110" s="125"/>
      <c r="E110" s="124"/>
      <c r="F110" s="125"/>
      <c r="G110" s="124"/>
      <c r="H110" s="125"/>
      <c r="I110" s="124"/>
      <c r="J110" s="125"/>
      <c r="K110" s="124"/>
      <c r="L110" s="125"/>
      <c r="M110" s="122"/>
      <c r="N110" s="123" t="s">
        <v>3068</v>
      </c>
      <c r="O110" s="124"/>
      <c r="P110" s="125"/>
      <c r="Q110" s="124"/>
      <c r="R110" s="125"/>
      <c r="S110" s="124"/>
      <c r="T110" s="125"/>
      <c r="U110" s="124"/>
      <c r="V110" s="125"/>
      <c r="W110" s="124"/>
      <c r="X110" s="125"/>
      <c r="Y110" s="124"/>
      <c r="Z110" s="125"/>
      <c r="AA110" s="124"/>
      <c r="AB110" s="125"/>
    </row>
    <row r="111" spans="1:28" s="85" customFormat="1" x14ac:dyDescent="0.45">
      <c r="A111" s="124"/>
      <c r="B111" s="125"/>
      <c r="C111" s="124"/>
      <c r="D111" s="125"/>
      <c r="E111" s="124"/>
      <c r="F111" s="125"/>
      <c r="G111" s="124"/>
      <c r="H111" s="125"/>
      <c r="I111" s="124"/>
      <c r="J111" s="125"/>
      <c r="K111" s="124"/>
      <c r="L111" s="125"/>
      <c r="M111" s="122"/>
      <c r="N111" s="123" t="s">
        <v>3070</v>
      </c>
      <c r="O111" s="124"/>
      <c r="P111" s="125"/>
      <c r="Q111" s="124"/>
      <c r="R111" s="125"/>
      <c r="S111" s="124"/>
      <c r="T111" s="125"/>
      <c r="U111" s="124"/>
      <c r="V111" s="125"/>
      <c r="W111" s="124"/>
      <c r="X111" s="125"/>
      <c r="Y111" s="124"/>
      <c r="Z111" s="125"/>
      <c r="AA111" s="124"/>
      <c r="AB111" s="125"/>
    </row>
    <row r="112" spans="1:28" s="85" customFormat="1" x14ac:dyDescent="0.45">
      <c r="A112" s="124"/>
      <c r="B112" s="125"/>
      <c r="C112" s="124"/>
      <c r="D112" s="125"/>
      <c r="E112" s="124"/>
      <c r="F112" s="125"/>
      <c r="G112" s="124"/>
      <c r="H112" s="125"/>
      <c r="I112" s="124"/>
      <c r="J112" s="125"/>
      <c r="K112" s="124"/>
      <c r="L112" s="125"/>
      <c r="M112" s="122"/>
      <c r="N112" s="123" t="s">
        <v>3072</v>
      </c>
      <c r="O112" s="124"/>
      <c r="P112" s="125"/>
      <c r="Q112" s="124"/>
      <c r="R112" s="125"/>
      <c r="S112" s="124"/>
      <c r="T112" s="125"/>
      <c r="U112" s="124"/>
      <c r="V112" s="125"/>
      <c r="W112" s="124"/>
      <c r="X112" s="125"/>
      <c r="Y112" s="124"/>
      <c r="Z112" s="125"/>
      <c r="AA112" s="124"/>
      <c r="AB112" s="125"/>
    </row>
    <row r="113" spans="1:28" s="85" customFormat="1" x14ac:dyDescent="0.45">
      <c r="A113" s="124"/>
      <c r="B113" s="125"/>
      <c r="C113" s="124"/>
      <c r="D113" s="125"/>
      <c r="E113" s="124"/>
      <c r="F113" s="125"/>
      <c r="G113" s="124"/>
      <c r="H113" s="125"/>
      <c r="I113" s="124"/>
      <c r="J113" s="125"/>
      <c r="K113" s="124"/>
      <c r="L113" s="125"/>
      <c r="M113" s="122" t="s">
        <v>3036</v>
      </c>
      <c r="N113" s="123" t="s">
        <v>3037</v>
      </c>
      <c r="O113" s="124"/>
      <c r="P113" s="125"/>
      <c r="Q113" s="124"/>
      <c r="R113" s="125"/>
      <c r="S113" s="124"/>
      <c r="T113" s="125"/>
      <c r="U113" s="124"/>
      <c r="V113" s="125"/>
      <c r="W113" s="124"/>
      <c r="X113" s="125"/>
      <c r="Y113" s="124"/>
      <c r="Z113" s="125"/>
      <c r="AA113" s="124"/>
      <c r="AB113" s="125"/>
    </row>
    <row r="114" spans="1:28" s="85" customFormat="1" x14ac:dyDescent="0.45">
      <c r="A114" s="124"/>
      <c r="B114" s="125"/>
      <c r="C114" s="124"/>
      <c r="D114" s="125"/>
      <c r="E114" s="124"/>
      <c r="F114" s="125"/>
      <c r="G114" s="124"/>
      <c r="H114" s="125"/>
      <c r="I114" s="124"/>
      <c r="J114" s="125"/>
      <c r="K114" s="124"/>
      <c r="L114" s="125"/>
      <c r="M114" s="122"/>
      <c r="N114" s="123" t="s">
        <v>3039</v>
      </c>
      <c r="O114" s="124"/>
      <c r="P114" s="125"/>
      <c r="Q114" s="124"/>
      <c r="R114" s="125"/>
      <c r="S114" s="124"/>
      <c r="T114" s="125"/>
      <c r="U114" s="124"/>
      <c r="V114" s="125"/>
      <c r="W114" s="124"/>
      <c r="X114" s="125"/>
      <c r="Y114" s="124"/>
      <c r="Z114" s="125"/>
      <c r="AA114" s="124"/>
      <c r="AB114" s="125"/>
    </row>
    <row r="115" spans="1:28" s="85" customFormat="1" x14ac:dyDescent="0.45">
      <c r="A115" s="124"/>
      <c r="B115" s="125"/>
      <c r="C115" s="124"/>
      <c r="D115" s="125"/>
      <c r="E115" s="124"/>
      <c r="F115" s="125"/>
      <c r="G115" s="124"/>
      <c r="H115" s="125"/>
      <c r="I115" s="124"/>
      <c r="J115" s="125"/>
      <c r="K115" s="124"/>
      <c r="L115" s="125"/>
      <c r="M115" s="122"/>
      <c r="N115" s="123" t="s">
        <v>3041</v>
      </c>
      <c r="O115" s="124"/>
      <c r="P115" s="125"/>
      <c r="Q115" s="124"/>
      <c r="R115" s="125"/>
      <c r="S115" s="124"/>
      <c r="T115" s="125"/>
      <c r="U115" s="124"/>
      <c r="V115" s="125"/>
      <c r="W115" s="124"/>
      <c r="X115" s="125"/>
      <c r="Y115" s="124"/>
      <c r="Z115" s="125"/>
      <c r="AA115" s="124"/>
      <c r="AB115" s="125"/>
    </row>
    <row r="116" spans="1:28" s="85" customFormat="1" x14ac:dyDescent="0.45">
      <c r="A116" s="124"/>
      <c r="B116" s="125"/>
      <c r="C116" s="124"/>
      <c r="D116" s="125"/>
      <c r="E116" s="124"/>
      <c r="F116" s="125"/>
      <c r="G116" s="124"/>
      <c r="H116" s="125"/>
      <c r="I116" s="124"/>
      <c r="J116" s="125"/>
      <c r="K116" s="124"/>
      <c r="L116" s="125"/>
      <c r="M116" s="122"/>
      <c r="N116" s="123" t="s">
        <v>3043</v>
      </c>
      <c r="O116" s="124"/>
      <c r="P116" s="125"/>
      <c r="Q116" s="124"/>
      <c r="R116" s="125"/>
      <c r="S116" s="124"/>
      <c r="T116" s="125"/>
      <c r="U116" s="124"/>
      <c r="V116" s="125"/>
      <c r="W116" s="124"/>
      <c r="X116" s="125"/>
      <c r="Y116" s="124"/>
      <c r="Z116" s="125"/>
      <c r="AA116" s="124"/>
      <c r="AB116" s="125"/>
    </row>
    <row r="117" spans="1:28" s="85" customFormat="1" x14ac:dyDescent="0.45">
      <c r="A117" s="124"/>
      <c r="B117" s="125"/>
      <c r="C117" s="124"/>
      <c r="D117" s="125"/>
      <c r="E117" s="124"/>
      <c r="F117" s="125"/>
      <c r="G117" s="124"/>
      <c r="H117" s="125"/>
      <c r="I117" s="124"/>
      <c r="J117" s="125"/>
      <c r="K117" s="124"/>
      <c r="L117" s="125"/>
      <c r="M117" s="122"/>
      <c r="N117" s="123" t="s">
        <v>3045</v>
      </c>
      <c r="O117" s="124"/>
      <c r="P117" s="125"/>
      <c r="Q117" s="124"/>
      <c r="R117" s="125"/>
      <c r="S117" s="124"/>
      <c r="T117" s="125"/>
      <c r="U117" s="124"/>
      <c r="V117" s="125"/>
      <c r="W117" s="124"/>
      <c r="X117" s="125"/>
      <c r="Y117" s="124"/>
      <c r="Z117" s="125"/>
      <c r="AA117" s="124"/>
      <c r="AB117" s="125"/>
    </row>
    <row r="118" spans="1:28" s="85" customFormat="1" x14ac:dyDescent="0.45">
      <c r="A118" s="124"/>
      <c r="B118" s="125"/>
      <c r="C118" s="124"/>
      <c r="D118" s="125"/>
      <c r="E118" s="124"/>
      <c r="F118" s="125"/>
      <c r="G118" s="124"/>
      <c r="H118" s="125"/>
      <c r="I118" s="124"/>
      <c r="J118" s="125"/>
      <c r="K118" s="124"/>
      <c r="L118" s="125"/>
      <c r="M118" s="122"/>
      <c r="N118" s="125" t="s">
        <v>3047</v>
      </c>
      <c r="O118" s="124"/>
      <c r="P118" s="125"/>
      <c r="Q118" s="124"/>
      <c r="R118" s="125"/>
      <c r="S118" s="124"/>
      <c r="T118" s="125"/>
      <c r="U118" s="124"/>
      <c r="V118" s="125"/>
      <c r="W118" s="124"/>
      <c r="X118" s="125"/>
      <c r="Y118" s="124"/>
      <c r="Z118" s="125"/>
      <c r="AA118" s="124"/>
      <c r="AB118" s="125"/>
    </row>
    <row r="119" spans="1:28" s="85" customFormat="1" x14ac:dyDescent="0.45">
      <c r="A119" s="124"/>
      <c r="B119" s="125"/>
      <c r="C119" s="124"/>
      <c r="D119" s="125"/>
      <c r="E119" s="124"/>
      <c r="F119" s="125"/>
      <c r="G119" s="124"/>
      <c r="H119" s="125"/>
      <c r="I119" s="124"/>
      <c r="J119" s="125"/>
      <c r="K119" s="124"/>
      <c r="L119" s="125"/>
      <c r="M119" s="122"/>
      <c r="N119" s="125" t="s">
        <v>3049</v>
      </c>
      <c r="O119" s="124"/>
      <c r="P119" s="125"/>
      <c r="Q119" s="124"/>
      <c r="R119" s="125"/>
      <c r="S119" s="124"/>
      <c r="T119" s="125"/>
      <c r="U119" s="124"/>
      <c r="V119" s="125"/>
      <c r="W119" s="124"/>
      <c r="X119" s="125"/>
      <c r="Y119" s="124"/>
      <c r="Z119" s="125"/>
      <c r="AA119" s="124"/>
      <c r="AB119" s="125"/>
    </row>
    <row r="120" spans="1:28" s="85" customFormat="1" x14ac:dyDescent="0.45">
      <c r="A120" s="124"/>
      <c r="B120" s="125"/>
      <c r="C120" s="124"/>
      <c r="D120" s="125"/>
      <c r="E120" s="124"/>
      <c r="F120" s="125"/>
      <c r="G120" s="124"/>
      <c r="H120" s="125"/>
      <c r="I120" s="124"/>
      <c r="J120" s="125"/>
      <c r="K120" s="124"/>
      <c r="L120" s="125"/>
      <c r="M120" s="122"/>
      <c r="N120" s="125" t="s">
        <v>3051</v>
      </c>
      <c r="O120" s="124"/>
      <c r="P120" s="125"/>
      <c r="Q120" s="124"/>
      <c r="R120" s="125"/>
      <c r="S120" s="124"/>
      <c r="T120" s="125"/>
      <c r="U120" s="124"/>
      <c r="V120" s="125"/>
      <c r="W120" s="124"/>
      <c r="X120" s="125"/>
      <c r="Y120" s="124"/>
      <c r="Z120" s="125"/>
      <c r="AA120" s="124"/>
      <c r="AB120" s="125"/>
    </row>
    <row r="121" spans="1:28" s="85" customFormat="1" x14ac:dyDescent="0.45">
      <c r="A121" s="124"/>
      <c r="B121" s="125"/>
      <c r="C121" s="124"/>
      <c r="D121" s="125"/>
      <c r="E121" s="124"/>
      <c r="F121" s="125"/>
      <c r="G121" s="124"/>
      <c r="H121" s="125"/>
      <c r="I121" s="124"/>
      <c r="J121" s="125"/>
      <c r="K121" s="124"/>
      <c r="L121" s="125"/>
      <c r="M121" s="122"/>
      <c r="N121" s="123" t="s">
        <v>3054</v>
      </c>
      <c r="O121" s="124"/>
      <c r="P121" s="125"/>
      <c r="Q121" s="124"/>
      <c r="R121" s="125"/>
      <c r="S121" s="124"/>
      <c r="T121" s="125"/>
      <c r="U121" s="124"/>
      <c r="V121" s="125"/>
      <c r="W121" s="124"/>
      <c r="X121" s="125"/>
      <c r="Y121" s="124"/>
      <c r="Z121" s="125"/>
      <c r="AA121" s="124"/>
      <c r="AB121" s="125"/>
    </row>
    <row r="122" spans="1:28" s="85" customFormat="1" x14ac:dyDescent="0.45">
      <c r="A122" s="124"/>
      <c r="B122" s="125"/>
      <c r="C122" s="124"/>
      <c r="D122" s="125"/>
      <c r="E122" s="124"/>
      <c r="F122" s="125"/>
      <c r="G122" s="124"/>
      <c r="H122" s="125"/>
      <c r="I122" s="124"/>
      <c r="J122" s="125"/>
      <c r="K122" s="124"/>
      <c r="L122" s="125"/>
      <c r="M122" s="122"/>
      <c r="N122" s="123" t="s">
        <v>3056</v>
      </c>
      <c r="O122" s="124"/>
      <c r="P122" s="125"/>
      <c r="Q122" s="124"/>
      <c r="R122" s="125"/>
      <c r="S122" s="124"/>
      <c r="T122" s="125"/>
      <c r="U122" s="124"/>
      <c r="V122" s="125"/>
      <c r="W122" s="124"/>
      <c r="X122" s="125"/>
      <c r="Y122" s="124"/>
      <c r="Z122" s="125"/>
      <c r="AA122" s="124"/>
      <c r="AB122" s="125"/>
    </row>
    <row r="123" spans="1:28" s="85" customFormat="1" x14ac:dyDescent="0.45">
      <c r="A123" s="124"/>
      <c r="B123" s="125"/>
      <c r="C123" s="124"/>
      <c r="D123" s="125"/>
      <c r="E123" s="124"/>
      <c r="F123" s="125"/>
      <c r="G123" s="124"/>
      <c r="H123" s="125"/>
      <c r="I123" s="124"/>
      <c r="J123" s="125"/>
      <c r="K123" s="124"/>
      <c r="L123" s="125"/>
      <c r="M123" s="122"/>
      <c r="N123" s="123" t="s">
        <v>3058</v>
      </c>
      <c r="O123" s="124"/>
      <c r="P123" s="125"/>
      <c r="Q123" s="124"/>
      <c r="R123" s="125"/>
      <c r="S123" s="124"/>
      <c r="T123" s="125"/>
      <c r="U123" s="124"/>
      <c r="V123" s="125"/>
      <c r="W123" s="124"/>
      <c r="X123" s="125"/>
      <c r="Y123" s="124"/>
      <c r="Z123" s="125"/>
      <c r="AA123" s="124"/>
      <c r="AB123" s="125"/>
    </row>
    <row r="124" spans="1:28" s="85" customFormat="1" x14ac:dyDescent="0.45">
      <c r="A124" s="124"/>
      <c r="B124" s="125"/>
      <c r="C124" s="124"/>
      <c r="D124" s="125"/>
      <c r="E124" s="124"/>
      <c r="F124" s="125"/>
      <c r="G124" s="124"/>
      <c r="H124" s="125"/>
      <c r="I124" s="124"/>
      <c r="J124" s="125"/>
      <c r="K124" s="124"/>
      <c r="L124" s="125"/>
      <c r="M124" s="122"/>
      <c r="N124" s="123" t="s">
        <v>3060</v>
      </c>
      <c r="O124" s="124"/>
      <c r="P124" s="125"/>
      <c r="Q124" s="124"/>
      <c r="R124" s="125"/>
      <c r="S124" s="124"/>
      <c r="T124" s="125"/>
      <c r="U124" s="124"/>
      <c r="V124" s="125"/>
      <c r="W124" s="124"/>
      <c r="X124" s="125"/>
      <c r="Y124" s="124"/>
      <c r="Z124" s="125"/>
      <c r="AA124" s="124"/>
      <c r="AB124" s="125"/>
    </row>
    <row r="125" spans="1:28" s="85" customFormat="1" x14ac:dyDescent="0.45">
      <c r="A125" s="124"/>
      <c r="B125" s="125"/>
      <c r="C125" s="124"/>
      <c r="D125" s="125"/>
      <c r="E125" s="124"/>
      <c r="F125" s="125"/>
      <c r="G125" s="124"/>
      <c r="H125" s="125"/>
      <c r="I125" s="124"/>
      <c r="J125" s="125"/>
      <c r="K125" s="124"/>
      <c r="L125" s="125"/>
      <c r="M125" s="122" t="s">
        <v>3099</v>
      </c>
      <c r="N125" s="123"/>
      <c r="O125" s="124"/>
      <c r="P125" s="125"/>
      <c r="Q125" s="124"/>
      <c r="R125" s="125"/>
      <c r="S125" s="124"/>
      <c r="T125" s="125"/>
      <c r="U125" s="124"/>
      <c r="V125" s="125"/>
      <c r="W125" s="124"/>
      <c r="X125" s="125"/>
      <c r="Y125" s="124"/>
      <c r="Z125" s="125"/>
      <c r="AA125" s="124"/>
      <c r="AB125" s="125"/>
    </row>
    <row r="126" spans="1:28" s="85" customFormat="1" x14ac:dyDescent="0.45">
      <c r="A126" s="124"/>
      <c r="B126" s="125"/>
      <c r="C126" s="124"/>
      <c r="D126" s="125"/>
      <c r="E126" s="124"/>
      <c r="F126" s="125"/>
      <c r="G126" s="124"/>
      <c r="H126" s="125"/>
      <c r="I126" s="124"/>
      <c r="J126" s="125"/>
      <c r="K126" s="124"/>
      <c r="L126" s="125"/>
      <c r="M126" s="122" t="s">
        <v>3100</v>
      </c>
      <c r="N126" s="123"/>
      <c r="O126" s="124"/>
      <c r="P126" s="125"/>
      <c r="Q126" s="124"/>
      <c r="R126" s="125"/>
      <c r="S126" s="124"/>
      <c r="T126" s="125"/>
      <c r="U126" s="124"/>
      <c r="V126" s="125"/>
      <c r="W126" s="124"/>
      <c r="X126" s="125"/>
      <c r="Y126" s="124"/>
      <c r="Z126" s="125"/>
      <c r="AA126" s="124"/>
      <c r="AB126" s="125"/>
    </row>
    <row r="127" spans="1:28" s="85" customFormat="1" x14ac:dyDescent="0.45">
      <c r="A127" s="124"/>
      <c r="B127" s="125"/>
      <c r="C127" s="124"/>
      <c r="D127" s="125"/>
      <c r="E127" s="124"/>
      <c r="F127" s="125"/>
      <c r="G127" s="124"/>
      <c r="H127" s="125"/>
      <c r="I127" s="124"/>
      <c r="J127" s="125"/>
      <c r="K127" s="124"/>
      <c r="L127" s="125"/>
      <c r="M127" s="122" t="s">
        <v>3101</v>
      </c>
      <c r="N127" s="123"/>
      <c r="O127" s="124"/>
      <c r="P127" s="125"/>
      <c r="Q127" s="124"/>
      <c r="R127" s="125"/>
      <c r="S127" s="124"/>
      <c r="T127" s="125"/>
      <c r="U127" s="124"/>
      <c r="V127" s="125"/>
      <c r="W127" s="124"/>
      <c r="X127" s="125"/>
      <c r="Y127" s="124"/>
      <c r="Z127" s="125"/>
      <c r="AA127" s="124"/>
      <c r="AB127" s="125"/>
    </row>
    <row r="128" spans="1:28" s="85" customFormat="1" x14ac:dyDescent="0.45">
      <c r="A128" s="124"/>
      <c r="B128" s="125"/>
      <c r="C128" s="124"/>
      <c r="D128" s="125"/>
      <c r="E128" s="124"/>
      <c r="F128" s="125"/>
      <c r="G128" s="124"/>
      <c r="H128" s="125"/>
      <c r="I128" s="124"/>
      <c r="J128" s="125"/>
      <c r="K128" s="124"/>
      <c r="L128" s="125"/>
      <c r="M128" s="122" t="s">
        <v>3102</v>
      </c>
      <c r="N128" s="123" t="s">
        <v>3103</v>
      </c>
      <c r="O128" s="124"/>
      <c r="P128" s="125"/>
      <c r="Q128" s="124"/>
      <c r="R128" s="125"/>
      <c r="S128" s="124"/>
      <c r="T128" s="125"/>
      <c r="U128" s="124"/>
      <c r="V128" s="125"/>
      <c r="W128" s="124"/>
      <c r="X128" s="125"/>
      <c r="Y128" s="124"/>
      <c r="Z128" s="125"/>
      <c r="AA128" s="124"/>
      <c r="AB128" s="125"/>
    </row>
    <row r="129" spans="1:28" s="85" customFormat="1" x14ac:dyDescent="0.45">
      <c r="A129" s="124"/>
      <c r="B129" s="125"/>
      <c r="C129" s="124"/>
      <c r="D129" s="125"/>
      <c r="E129" s="124"/>
      <c r="F129" s="125"/>
      <c r="G129" s="124"/>
      <c r="H129" s="125"/>
      <c r="I129" s="124"/>
      <c r="J129" s="125"/>
      <c r="K129" s="124"/>
      <c r="L129" s="125"/>
      <c r="M129" s="122"/>
      <c r="N129" s="123" t="s">
        <v>3104</v>
      </c>
      <c r="O129" s="124"/>
      <c r="P129" s="125"/>
      <c r="Q129" s="124"/>
      <c r="R129" s="125"/>
      <c r="S129" s="124"/>
      <c r="T129" s="125"/>
      <c r="U129" s="124"/>
      <c r="V129" s="125"/>
      <c r="W129" s="124"/>
      <c r="X129" s="125"/>
      <c r="Y129" s="124"/>
      <c r="Z129" s="125"/>
      <c r="AA129" s="124"/>
      <c r="AB129" s="125"/>
    </row>
    <row r="130" spans="1:28" s="85" customFormat="1" x14ac:dyDescent="0.45">
      <c r="A130" s="124"/>
      <c r="B130" s="125"/>
      <c r="C130" s="124"/>
      <c r="D130" s="125"/>
      <c r="E130" s="124"/>
      <c r="F130" s="125"/>
      <c r="G130" s="124"/>
      <c r="H130" s="125"/>
      <c r="I130" s="124"/>
      <c r="J130" s="125"/>
      <c r="K130" s="124"/>
      <c r="L130" s="125"/>
      <c r="M130" s="122"/>
      <c r="N130" s="123" t="s">
        <v>3105</v>
      </c>
      <c r="O130" s="124"/>
      <c r="P130" s="125"/>
      <c r="Q130" s="124"/>
      <c r="R130" s="125"/>
      <c r="S130" s="124"/>
      <c r="T130" s="125"/>
      <c r="U130" s="124"/>
      <c r="V130" s="125"/>
      <c r="W130" s="124"/>
      <c r="X130" s="125"/>
      <c r="Y130" s="124"/>
      <c r="Z130" s="125"/>
      <c r="AA130" s="124"/>
      <c r="AB130" s="125"/>
    </row>
    <row r="131" spans="1:28" s="85" customFormat="1" x14ac:dyDescent="0.45">
      <c r="A131" s="124"/>
      <c r="B131" s="125"/>
      <c r="C131" s="124"/>
      <c r="D131" s="125"/>
      <c r="E131" s="124"/>
      <c r="F131" s="125"/>
      <c r="G131" s="124"/>
      <c r="H131" s="125"/>
      <c r="I131" s="124"/>
      <c r="J131" s="125"/>
      <c r="K131" s="124"/>
      <c r="L131" s="125"/>
      <c r="M131" s="122"/>
      <c r="N131" s="123" t="s">
        <v>3106</v>
      </c>
      <c r="O131" s="124"/>
      <c r="P131" s="125"/>
      <c r="Q131" s="124"/>
      <c r="R131" s="125"/>
      <c r="S131" s="124"/>
      <c r="T131" s="125"/>
      <c r="U131" s="124"/>
      <c r="V131" s="125"/>
      <c r="W131" s="124"/>
      <c r="X131" s="125"/>
      <c r="Y131" s="124"/>
      <c r="Z131" s="125"/>
      <c r="AA131" s="124"/>
      <c r="AB131" s="125"/>
    </row>
    <row r="132" spans="1:28" s="85" customFormat="1" x14ac:dyDescent="0.45">
      <c r="A132" s="124"/>
      <c r="B132" s="125"/>
      <c r="C132" s="124"/>
      <c r="D132" s="125"/>
      <c r="E132" s="124"/>
      <c r="F132" s="125"/>
      <c r="G132" s="124"/>
      <c r="H132" s="125"/>
      <c r="I132" s="124"/>
      <c r="J132" s="125"/>
      <c r="K132" s="124"/>
      <c r="L132" s="125"/>
      <c r="M132" s="122"/>
      <c r="N132" s="123" t="s">
        <v>3107</v>
      </c>
      <c r="O132" s="124"/>
      <c r="P132" s="125"/>
      <c r="Q132" s="124"/>
      <c r="R132" s="125"/>
      <c r="S132" s="124"/>
      <c r="T132" s="125"/>
      <c r="U132" s="124"/>
      <c r="V132" s="125"/>
      <c r="W132" s="124"/>
      <c r="X132" s="125"/>
      <c r="Y132" s="124"/>
      <c r="Z132" s="125"/>
      <c r="AA132" s="124"/>
      <c r="AB132" s="125"/>
    </row>
    <row r="133" spans="1:28" s="85" customFormat="1" x14ac:dyDescent="0.45">
      <c r="A133" s="124"/>
      <c r="B133" s="125"/>
      <c r="C133" s="124"/>
      <c r="D133" s="125"/>
      <c r="E133" s="124"/>
      <c r="F133" s="125"/>
      <c r="G133" s="124"/>
      <c r="H133" s="125"/>
      <c r="I133" s="124"/>
      <c r="J133" s="125"/>
      <c r="K133" s="124"/>
      <c r="L133" s="125"/>
      <c r="M133" s="122"/>
      <c r="N133" s="123" t="s">
        <v>3108</v>
      </c>
      <c r="O133" s="124"/>
      <c r="P133" s="125"/>
      <c r="Q133" s="124"/>
      <c r="R133" s="125"/>
      <c r="S133" s="124"/>
      <c r="T133" s="125"/>
      <c r="U133" s="124"/>
      <c r="V133" s="125"/>
      <c r="W133" s="124"/>
      <c r="X133" s="125"/>
      <c r="Y133" s="124"/>
      <c r="Z133" s="125"/>
      <c r="AA133" s="124"/>
      <c r="AB133" s="125"/>
    </row>
    <row r="134" spans="1:28" s="85" customFormat="1" x14ac:dyDescent="0.45">
      <c r="A134" s="124"/>
      <c r="B134" s="125"/>
      <c r="C134" s="124"/>
      <c r="D134" s="125"/>
      <c r="E134" s="124"/>
      <c r="F134" s="125"/>
      <c r="G134" s="124"/>
      <c r="H134" s="125"/>
      <c r="I134" s="124"/>
      <c r="J134" s="125"/>
      <c r="K134" s="124"/>
      <c r="L134" s="125"/>
      <c r="M134" s="122" t="s">
        <v>3109</v>
      </c>
      <c r="N134" s="123" t="s">
        <v>3110</v>
      </c>
      <c r="O134" s="124"/>
      <c r="P134" s="125"/>
      <c r="Q134" s="124"/>
      <c r="R134" s="125"/>
      <c r="S134" s="124"/>
      <c r="T134" s="125"/>
      <c r="U134" s="124"/>
      <c r="V134" s="125"/>
      <c r="W134" s="124"/>
      <c r="X134" s="125"/>
      <c r="Y134" s="124"/>
      <c r="Z134" s="125"/>
      <c r="AA134" s="124"/>
      <c r="AB134" s="125"/>
    </row>
    <row r="135" spans="1:28" s="85" customFormat="1" x14ac:dyDescent="0.45">
      <c r="A135" s="124"/>
      <c r="B135" s="125"/>
      <c r="C135" s="124"/>
      <c r="D135" s="125"/>
      <c r="E135" s="124"/>
      <c r="F135" s="125"/>
      <c r="G135" s="124"/>
      <c r="H135" s="125"/>
      <c r="I135" s="124"/>
      <c r="J135" s="125"/>
      <c r="K135" s="124"/>
      <c r="L135" s="125"/>
      <c r="M135" s="122"/>
      <c r="N135" s="123" t="s">
        <v>3111</v>
      </c>
      <c r="O135" s="124"/>
      <c r="P135" s="125"/>
      <c r="Q135" s="124"/>
      <c r="R135" s="125"/>
      <c r="S135" s="124"/>
      <c r="T135" s="125"/>
      <c r="U135" s="124"/>
      <c r="V135" s="125"/>
      <c r="W135" s="124"/>
      <c r="X135" s="125"/>
      <c r="Y135" s="124"/>
      <c r="Z135" s="125"/>
      <c r="AA135" s="124"/>
      <c r="AB135" s="125"/>
    </row>
    <row r="136" spans="1:28" s="85" customFormat="1" x14ac:dyDescent="0.45">
      <c r="A136" s="124"/>
      <c r="B136" s="125"/>
      <c r="C136" s="124"/>
      <c r="D136" s="125"/>
      <c r="E136" s="124"/>
      <c r="F136" s="125"/>
      <c r="G136" s="124"/>
      <c r="H136" s="125"/>
      <c r="I136" s="124"/>
      <c r="J136" s="125"/>
      <c r="K136" s="124"/>
      <c r="L136" s="125"/>
      <c r="M136" s="122"/>
      <c r="N136" s="123" t="s">
        <v>3112</v>
      </c>
      <c r="O136" s="124"/>
      <c r="P136" s="125"/>
      <c r="Q136" s="124"/>
      <c r="R136" s="125"/>
      <c r="S136" s="124"/>
      <c r="T136" s="125"/>
      <c r="U136" s="124"/>
      <c r="V136" s="125"/>
      <c r="W136" s="124"/>
      <c r="X136" s="125"/>
      <c r="Y136" s="124"/>
      <c r="Z136" s="125"/>
      <c r="AA136" s="124"/>
      <c r="AB136" s="125"/>
    </row>
    <row r="137" spans="1:28" s="85" customFormat="1" x14ac:dyDescent="0.45">
      <c r="A137" s="124"/>
      <c r="B137" s="125"/>
      <c r="C137" s="124"/>
      <c r="D137" s="125"/>
      <c r="E137" s="124"/>
      <c r="F137" s="125"/>
      <c r="G137" s="124"/>
      <c r="H137" s="125"/>
      <c r="I137" s="124"/>
      <c r="J137" s="125"/>
      <c r="K137" s="124"/>
      <c r="L137" s="125"/>
      <c r="M137" s="122"/>
      <c r="N137" s="123" t="s">
        <v>3113</v>
      </c>
      <c r="O137" s="124"/>
      <c r="P137" s="125"/>
      <c r="Q137" s="124"/>
      <c r="R137" s="125"/>
      <c r="S137" s="124"/>
      <c r="T137" s="125"/>
      <c r="U137" s="124"/>
      <c r="V137" s="125"/>
      <c r="W137" s="124"/>
      <c r="X137" s="125"/>
      <c r="Y137" s="124"/>
      <c r="Z137" s="125"/>
      <c r="AA137" s="124"/>
      <c r="AB137" s="125"/>
    </row>
    <row r="138" spans="1:28" s="85" customFormat="1" x14ac:dyDescent="0.45">
      <c r="A138" s="124"/>
      <c r="B138" s="125"/>
      <c r="C138" s="124"/>
      <c r="D138" s="125"/>
      <c r="E138" s="124"/>
      <c r="F138" s="125"/>
      <c r="G138" s="124"/>
      <c r="H138" s="125"/>
      <c r="I138" s="124"/>
      <c r="J138" s="125"/>
      <c r="K138" s="124"/>
      <c r="L138" s="125"/>
      <c r="M138" s="122"/>
      <c r="N138" s="123" t="s">
        <v>3114</v>
      </c>
      <c r="O138" s="124"/>
      <c r="P138" s="125"/>
      <c r="Q138" s="124"/>
      <c r="R138" s="125"/>
      <c r="S138" s="124"/>
      <c r="T138" s="125"/>
      <c r="U138" s="124"/>
      <c r="V138" s="125"/>
      <c r="W138" s="124"/>
      <c r="X138" s="125"/>
      <c r="Y138" s="124"/>
      <c r="Z138" s="125"/>
      <c r="AA138" s="124"/>
      <c r="AB138" s="125"/>
    </row>
    <row r="139" spans="1:28" s="85" customFormat="1" x14ac:dyDescent="0.45">
      <c r="A139" s="124"/>
      <c r="B139" s="125"/>
      <c r="C139" s="124"/>
      <c r="D139" s="125"/>
      <c r="E139" s="124"/>
      <c r="F139" s="125"/>
      <c r="G139" s="124"/>
      <c r="H139" s="125"/>
      <c r="I139" s="124"/>
      <c r="J139" s="125"/>
      <c r="K139" s="124"/>
      <c r="L139" s="125"/>
      <c r="M139" s="122"/>
      <c r="N139" s="123" t="s">
        <v>3115</v>
      </c>
      <c r="O139" s="124"/>
      <c r="P139" s="125"/>
      <c r="Q139" s="124"/>
      <c r="R139" s="125"/>
      <c r="S139" s="124"/>
      <c r="T139" s="125"/>
      <c r="U139" s="124"/>
      <c r="V139" s="125"/>
      <c r="W139" s="124"/>
      <c r="X139" s="125"/>
      <c r="Y139" s="124"/>
      <c r="Z139" s="125"/>
      <c r="AA139" s="124"/>
      <c r="AB139" s="125"/>
    </row>
    <row r="140" spans="1:28" s="85" customFormat="1" x14ac:dyDescent="0.45">
      <c r="A140" s="124"/>
      <c r="B140" s="125"/>
      <c r="C140" s="124"/>
      <c r="D140" s="125"/>
      <c r="E140" s="124"/>
      <c r="F140" s="125"/>
      <c r="G140" s="124"/>
      <c r="H140" s="125"/>
      <c r="I140" s="124"/>
      <c r="J140" s="125"/>
      <c r="K140" s="124"/>
      <c r="L140" s="125"/>
      <c r="M140" s="122"/>
      <c r="N140" s="123" t="s">
        <v>3116</v>
      </c>
      <c r="O140" s="124"/>
      <c r="P140" s="125"/>
      <c r="Q140" s="124"/>
      <c r="R140" s="125"/>
      <c r="S140" s="124"/>
      <c r="T140" s="125"/>
      <c r="U140" s="124"/>
      <c r="V140" s="125"/>
      <c r="W140" s="124"/>
      <c r="X140" s="125"/>
      <c r="Y140" s="124"/>
      <c r="Z140" s="125"/>
      <c r="AA140" s="124"/>
      <c r="AB140" s="125"/>
    </row>
    <row r="141" spans="1:28" s="85" customFormat="1" x14ac:dyDescent="0.45">
      <c r="A141" s="124"/>
      <c r="B141" s="125"/>
      <c r="C141" s="124"/>
      <c r="D141" s="125"/>
      <c r="E141" s="124"/>
      <c r="F141" s="125"/>
      <c r="G141" s="124"/>
      <c r="H141" s="125"/>
      <c r="I141" s="124"/>
      <c r="J141" s="125"/>
      <c r="K141" s="124"/>
      <c r="L141" s="125"/>
      <c r="M141" s="122"/>
      <c r="N141" s="125" t="s">
        <v>3117</v>
      </c>
      <c r="O141" s="124"/>
      <c r="P141" s="125"/>
      <c r="Q141" s="124"/>
      <c r="R141" s="125"/>
      <c r="S141" s="124"/>
      <c r="T141" s="125"/>
      <c r="U141" s="124"/>
      <c r="V141" s="125"/>
      <c r="W141" s="124"/>
      <c r="X141" s="125"/>
      <c r="Y141" s="124"/>
      <c r="Z141" s="125"/>
      <c r="AA141" s="124"/>
      <c r="AB141" s="125"/>
    </row>
    <row r="142" spans="1:28" s="85" customFormat="1" x14ac:dyDescent="0.45">
      <c r="A142" s="124"/>
      <c r="B142" s="125"/>
      <c r="C142" s="124"/>
      <c r="D142" s="125"/>
      <c r="E142" s="124"/>
      <c r="F142" s="125"/>
      <c r="G142" s="124"/>
      <c r="H142" s="125"/>
      <c r="I142" s="124"/>
      <c r="J142" s="125"/>
      <c r="K142" s="124"/>
      <c r="L142" s="125"/>
      <c r="M142" s="122"/>
      <c r="N142" s="123" t="s">
        <v>3118</v>
      </c>
      <c r="O142" s="124"/>
      <c r="P142" s="125"/>
      <c r="Q142" s="124"/>
      <c r="R142" s="125"/>
      <c r="S142" s="124"/>
      <c r="T142" s="125"/>
      <c r="U142" s="124"/>
      <c r="V142" s="125"/>
      <c r="W142" s="124"/>
      <c r="X142" s="125"/>
      <c r="Y142" s="124"/>
      <c r="Z142" s="125"/>
      <c r="AA142" s="124"/>
      <c r="AB142" s="125"/>
    </row>
    <row r="143" spans="1:28" s="85" customFormat="1" x14ac:dyDescent="0.45">
      <c r="A143" s="124"/>
      <c r="B143" s="125"/>
      <c r="C143" s="124"/>
      <c r="D143" s="125"/>
      <c r="E143" s="124"/>
      <c r="F143" s="125"/>
      <c r="G143" s="124"/>
      <c r="H143" s="125"/>
      <c r="I143" s="124"/>
      <c r="J143" s="125"/>
      <c r="K143" s="124"/>
      <c r="L143" s="125"/>
      <c r="M143" s="122"/>
      <c r="N143" s="123" t="s">
        <v>3119</v>
      </c>
      <c r="O143" s="124"/>
      <c r="P143" s="125"/>
      <c r="Q143" s="124"/>
      <c r="R143" s="125"/>
      <c r="S143" s="124"/>
      <c r="T143" s="125"/>
      <c r="U143" s="124"/>
      <c r="V143" s="125"/>
      <c r="W143" s="124"/>
      <c r="X143" s="125"/>
      <c r="Y143" s="124"/>
      <c r="Z143" s="125"/>
      <c r="AA143" s="124"/>
      <c r="AB143" s="125"/>
    </row>
    <row r="144" spans="1:28" s="85" customFormat="1" x14ac:dyDescent="0.45">
      <c r="A144" s="124"/>
      <c r="B144" s="125"/>
      <c r="C144" s="124"/>
      <c r="D144" s="125"/>
      <c r="E144" s="124"/>
      <c r="F144" s="125"/>
      <c r="G144" s="124"/>
      <c r="H144" s="125"/>
      <c r="I144" s="124"/>
      <c r="J144" s="125"/>
      <c r="K144" s="124"/>
      <c r="L144" s="125"/>
      <c r="M144" s="122"/>
      <c r="N144" s="123" t="s">
        <v>3120</v>
      </c>
      <c r="O144" s="124"/>
      <c r="P144" s="125"/>
      <c r="Q144" s="124"/>
      <c r="R144" s="125"/>
      <c r="S144" s="124"/>
      <c r="T144" s="125"/>
      <c r="U144" s="124"/>
      <c r="V144" s="125"/>
      <c r="W144" s="124"/>
      <c r="X144" s="125"/>
      <c r="Y144" s="124"/>
      <c r="Z144" s="125"/>
      <c r="AA144" s="124"/>
      <c r="AB144" s="125"/>
    </row>
    <row r="145" spans="1:28" s="85" customFormat="1" x14ac:dyDescent="0.45">
      <c r="A145" s="124"/>
      <c r="B145" s="125"/>
      <c r="C145" s="124"/>
      <c r="D145" s="125"/>
      <c r="E145" s="124"/>
      <c r="F145" s="125"/>
      <c r="G145" s="124"/>
      <c r="H145" s="125"/>
      <c r="I145" s="124"/>
      <c r="J145" s="125"/>
      <c r="K145" s="124"/>
      <c r="L145" s="125"/>
      <c r="M145" s="122"/>
      <c r="N145" s="125" t="s">
        <v>3121</v>
      </c>
      <c r="O145" s="124"/>
      <c r="P145" s="125"/>
      <c r="Q145" s="124"/>
      <c r="R145" s="125"/>
      <c r="S145" s="124"/>
      <c r="T145" s="125"/>
      <c r="U145" s="124"/>
      <c r="V145" s="125"/>
      <c r="W145" s="124"/>
      <c r="X145" s="125"/>
      <c r="Y145" s="124"/>
      <c r="Z145" s="125"/>
      <c r="AA145" s="124"/>
      <c r="AB145" s="125"/>
    </row>
    <row r="146" spans="1:28" s="85" customFormat="1" x14ac:dyDescent="0.45">
      <c r="A146" s="124"/>
      <c r="B146" s="125"/>
      <c r="C146" s="124"/>
      <c r="D146" s="125"/>
      <c r="E146" s="124"/>
      <c r="F146" s="125"/>
      <c r="G146" s="124"/>
      <c r="H146" s="125"/>
      <c r="I146" s="124"/>
      <c r="J146" s="125"/>
      <c r="K146" s="124"/>
      <c r="L146" s="125"/>
      <c r="M146" s="122"/>
      <c r="N146" s="123" t="s">
        <v>3122</v>
      </c>
      <c r="O146" s="124"/>
      <c r="P146" s="125"/>
      <c r="Q146" s="124"/>
      <c r="R146" s="125"/>
      <c r="S146" s="124"/>
      <c r="T146" s="125"/>
      <c r="U146" s="124"/>
      <c r="V146" s="125"/>
      <c r="W146" s="124"/>
      <c r="X146" s="125"/>
      <c r="Y146" s="124"/>
      <c r="Z146" s="125"/>
      <c r="AA146" s="124"/>
      <c r="AB146" s="125"/>
    </row>
    <row r="147" spans="1:28" s="85" customFormat="1" x14ac:dyDescent="0.45">
      <c r="A147" s="124"/>
      <c r="B147" s="125"/>
      <c r="C147" s="124"/>
      <c r="D147" s="125"/>
      <c r="E147" s="124"/>
      <c r="F147" s="125"/>
      <c r="G147" s="124"/>
      <c r="H147" s="125"/>
      <c r="I147" s="124"/>
      <c r="J147" s="125"/>
      <c r="K147" s="124"/>
      <c r="L147" s="125"/>
      <c r="M147" s="122" t="s">
        <v>3123</v>
      </c>
      <c r="N147" s="123" t="s">
        <v>3124</v>
      </c>
      <c r="O147" s="124"/>
      <c r="P147" s="125"/>
      <c r="Q147" s="124"/>
      <c r="R147" s="125"/>
      <c r="S147" s="124"/>
      <c r="T147" s="125"/>
      <c r="U147" s="124"/>
      <c r="V147" s="125"/>
      <c r="W147" s="124"/>
      <c r="X147" s="125"/>
      <c r="Y147" s="124"/>
      <c r="Z147" s="125"/>
      <c r="AA147" s="124"/>
      <c r="AB147" s="125"/>
    </row>
    <row r="148" spans="1:28" s="85" customFormat="1" x14ac:dyDescent="0.45">
      <c r="A148" s="124"/>
      <c r="B148" s="125"/>
      <c r="C148" s="124"/>
      <c r="D148" s="125"/>
      <c r="E148" s="124"/>
      <c r="F148" s="125"/>
      <c r="G148" s="124"/>
      <c r="H148" s="125"/>
      <c r="I148" s="124"/>
      <c r="J148" s="125"/>
      <c r="K148" s="124"/>
      <c r="L148" s="125"/>
      <c r="M148" s="122" t="s">
        <v>3125</v>
      </c>
      <c r="N148" s="123"/>
      <c r="O148" s="124"/>
      <c r="P148" s="125"/>
      <c r="Q148" s="124"/>
      <c r="R148" s="125"/>
      <c r="S148" s="124"/>
      <c r="T148" s="125"/>
      <c r="U148" s="124"/>
      <c r="V148" s="125"/>
      <c r="W148" s="124"/>
      <c r="X148" s="125"/>
      <c r="Y148" s="124"/>
      <c r="Z148" s="125"/>
      <c r="AA148" s="124"/>
      <c r="AB148" s="125"/>
    </row>
    <row r="149" spans="1:28" s="85" customFormat="1" x14ac:dyDescent="0.45">
      <c r="A149" s="124"/>
      <c r="B149" s="125"/>
      <c r="C149" s="124"/>
      <c r="D149" s="125"/>
      <c r="E149" s="124"/>
      <c r="F149" s="125"/>
      <c r="G149" s="124"/>
      <c r="H149" s="125"/>
      <c r="I149" s="124"/>
      <c r="J149" s="125"/>
      <c r="K149" s="124"/>
      <c r="L149" s="125"/>
      <c r="M149" s="122" t="s">
        <v>2889</v>
      </c>
      <c r="N149" s="123" t="s">
        <v>2890</v>
      </c>
      <c r="O149" s="124"/>
      <c r="P149" s="125"/>
      <c r="Q149" s="124"/>
      <c r="R149" s="125"/>
      <c r="S149" s="124"/>
      <c r="T149" s="125"/>
      <c r="U149" s="124"/>
      <c r="V149" s="125"/>
      <c r="W149" s="124"/>
      <c r="X149" s="125"/>
      <c r="Y149" s="124"/>
      <c r="Z149" s="125"/>
      <c r="AA149" s="124"/>
      <c r="AB149" s="125"/>
    </row>
    <row r="150" spans="1:28" s="85" customFormat="1" x14ac:dyDescent="0.45">
      <c r="A150" s="124"/>
      <c r="B150" s="125"/>
      <c r="C150" s="124"/>
      <c r="D150" s="125"/>
      <c r="E150" s="124"/>
      <c r="F150" s="125"/>
      <c r="G150" s="124"/>
      <c r="H150" s="125"/>
      <c r="I150" s="124"/>
      <c r="J150" s="125"/>
      <c r="K150" s="124"/>
      <c r="L150" s="125"/>
      <c r="M150" s="122"/>
      <c r="N150" s="123" t="s">
        <v>2901</v>
      </c>
      <c r="O150" s="124"/>
      <c r="P150" s="125"/>
      <c r="Q150" s="124"/>
      <c r="R150" s="125"/>
      <c r="S150" s="124"/>
      <c r="T150" s="125"/>
      <c r="U150" s="124"/>
      <c r="V150" s="125"/>
      <c r="W150" s="124"/>
      <c r="X150" s="125"/>
      <c r="Y150" s="124"/>
      <c r="Z150" s="125"/>
      <c r="AA150" s="124"/>
      <c r="AB150" s="125"/>
    </row>
    <row r="151" spans="1:28" s="85" customFormat="1" x14ac:dyDescent="0.45">
      <c r="A151" s="124"/>
      <c r="B151" s="125"/>
      <c r="C151" s="124"/>
      <c r="D151" s="125"/>
      <c r="E151" s="124"/>
      <c r="F151" s="125"/>
      <c r="G151" s="124"/>
      <c r="H151" s="125"/>
      <c r="I151" s="124"/>
      <c r="J151" s="125"/>
      <c r="K151" s="124"/>
      <c r="L151" s="125"/>
      <c r="M151" s="122" t="s">
        <v>3126</v>
      </c>
      <c r="N151" s="123" t="s">
        <v>3127</v>
      </c>
      <c r="O151" s="124"/>
      <c r="P151" s="125"/>
      <c r="Q151" s="124"/>
      <c r="R151" s="125"/>
      <c r="S151" s="124"/>
      <c r="T151" s="125"/>
      <c r="U151" s="124"/>
      <c r="V151" s="125"/>
      <c r="W151" s="124"/>
      <c r="X151" s="125"/>
      <c r="Y151" s="124"/>
      <c r="Z151" s="125"/>
      <c r="AA151" s="124"/>
      <c r="AB151" s="125"/>
    </row>
    <row r="152" spans="1:28" s="85" customFormat="1" x14ac:dyDescent="0.45">
      <c r="A152" s="124"/>
      <c r="B152" s="125"/>
      <c r="C152" s="124"/>
      <c r="D152" s="125"/>
      <c r="E152" s="124"/>
      <c r="F152" s="125"/>
      <c r="G152" s="124"/>
      <c r="H152" s="125"/>
      <c r="I152" s="124"/>
      <c r="J152" s="125"/>
      <c r="K152" s="124"/>
      <c r="L152" s="125"/>
      <c r="M152" s="122" t="s">
        <v>3128</v>
      </c>
      <c r="N152" s="123"/>
      <c r="O152" s="124"/>
      <c r="P152" s="125"/>
      <c r="Q152" s="124"/>
      <c r="R152" s="125"/>
      <c r="S152" s="124"/>
      <c r="T152" s="125"/>
      <c r="U152" s="124"/>
      <c r="V152" s="125"/>
      <c r="W152" s="124"/>
      <c r="X152" s="125"/>
      <c r="Y152" s="124"/>
      <c r="Z152" s="125"/>
      <c r="AA152" s="124"/>
      <c r="AB152" s="125"/>
    </row>
    <row r="153" spans="1:28" s="85" customFormat="1" x14ac:dyDescent="0.45">
      <c r="A153" s="124"/>
      <c r="B153" s="125"/>
      <c r="C153" s="124"/>
      <c r="D153" s="125"/>
      <c r="E153" s="124"/>
      <c r="F153" s="125"/>
      <c r="G153" s="124"/>
      <c r="H153" s="125"/>
      <c r="I153" s="124"/>
      <c r="J153" s="125"/>
      <c r="K153" s="124"/>
      <c r="L153" s="125"/>
      <c r="M153" s="122" t="s">
        <v>2762</v>
      </c>
      <c r="N153" s="123" t="s">
        <v>2763</v>
      </c>
      <c r="O153" s="124"/>
      <c r="P153" s="125"/>
      <c r="Q153" s="124"/>
      <c r="R153" s="125"/>
      <c r="S153" s="124"/>
      <c r="T153" s="125"/>
      <c r="U153" s="124"/>
      <c r="V153" s="125"/>
      <c r="W153" s="124"/>
      <c r="X153" s="125"/>
      <c r="Y153" s="124"/>
      <c r="Z153" s="125"/>
      <c r="AA153" s="124"/>
      <c r="AB153" s="125"/>
    </row>
    <row r="154" spans="1:28" s="85" customFormat="1" x14ac:dyDescent="0.45">
      <c r="A154" s="124"/>
      <c r="B154" s="125"/>
      <c r="C154" s="124"/>
      <c r="D154" s="125"/>
      <c r="E154" s="124"/>
      <c r="F154" s="125"/>
      <c r="G154" s="124"/>
      <c r="H154" s="125"/>
      <c r="I154" s="124"/>
      <c r="J154" s="125"/>
      <c r="K154" s="124"/>
      <c r="L154" s="125"/>
      <c r="M154" s="122"/>
      <c r="N154" s="123" t="s">
        <v>2776</v>
      </c>
      <c r="O154" s="124"/>
      <c r="P154" s="125"/>
      <c r="Q154" s="124"/>
      <c r="R154" s="125"/>
      <c r="S154" s="124"/>
      <c r="T154" s="125"/>
      <c r="U154" s="124"/>
      <c r="V154" s="125"/>
      <c r="W154" s="124"/>
      <c r="X154" s="125"/>
      <c r="Y154" s="124"/>
      <c r="Z154" s="125"/>
      <c r="AA154" s="124"/>
      <c r="AB154" s="125"/>
    </row>
    <row r="155" spans="1:28" s="85" customFormat="1" x14ac:dyDescent="0.45">
      <c r="A155" s="124"/>
      <c r="B155" s="125"/>
      <c r="C155" s="124"/>
      <c r="D155" s="125"/>
      <c r="E155" s="124"/>
      <c r="F155" s="125"/>
      <c r="G155" s="124"/>
      <c r="H155" s="125"/>
      <c r="I155" s="124"/>
      <c r="J155" s="125"/>
      <c r="K155" s="124"/>
      <c r="L155" s="125"/>
      <c r="M155" s="122"/>
      <c r="N155" s="123" t="s">
        <v>2790</v>
      </c>
      <c r="O155" s="124"/>
      <c r="P155" s="125"/>
      <c r="Q155" s="124"/>
      <c r="R155" s="125"/>
      <c r="S155" s="124"/>
      <c r="T155" s="125"/>
      <c r="U155" s="124"/>
      <c r="V155" s="125"/>
      <c r="W155" s="124"/>
      <c r="X155" s="125"/>
      <c r="Y155" s="124"/>
      <c r="Z155" s="125"/>
      <c r="AA155" s="124"/>
      <c r="AB155" s="125"/>
    </row>
    <row r="156" spans="1:28" s="85" customFormat="1" x14ac:dyDescent="0.45">
      <c r="A156" s="124"/>
      <c r="B156" s="125"/>
      <c r="C156" s="124"/>
      <c r="D156" s="125"/>
      <c r="E156" s="124"/>
      <c r="F156" s="125"/>
      <c r="G156" s="124"/>
      <c r="H156" s="125"/>
      <c r="I156" s="124"/>
      <c r="J156" s="125"/>
      <c r="K156" s="124"/>
      <c r="L156" s="125"/>
      <c r="M156" s="122"/>
      <c r="N156" s="123" t="s">
        <v>2801</v>
      </c>
      <c r="O156" s="124"/>
      <c r="P156" s="125"/>
      <c r="Q156" s="124"/>
      <c r="R156" s="125"/>
      <c r="S156" s="124"/>
      <c r="T156" s="125"/>
      <c r="U156" s="124"/>
      <c r="V156" s="125"/>
      <c r="W156" s="124"/>
      <c r="X156" s="125"/>
      <c r="Y156" s="124"/>
      <c r="Z156" s="125"/>
      <c r="AA156" s="124"/>
      <c r="AB156" s="125"/>
    </row>
    <row r="157" spans="1:28" s="85" customFormat="1" x14ac:dyDescent="0.45">
      <c r="A157" s="124"/>
      <c r="B157" s="125"/>
      <c r="C157" s="124"/>
      <c r="D157" s="125"/>
      <c r="E157" s="124"/>
      <c r="F157" s="125"/>
      <c r="G157" s="124"/>
      <c r="H157" s="125"/>
      <c r="I157" s="124"/>
      <c r="J157" s="125"/>
      <c r="K157" s="124"/>
      <c r="L157" s="125"/>
      <c r="M157" s="122" t="s">
        <v>2715</v>
      </c>
      <c r="N157" s="123" t="s">
        <v>2716</v>
      </c>
      <c r="O157" s="124"/>
      <c r="P157" s="125"/>
      <c r="Q157" s="124"/>
      <c r="R157" s="125"/>
      <c r="S157" s="124"/>
      <c r="T157" s="125"/>
      <c r="U157" s="124"/>
      <c r="V157" s="125"/>
      <c r="W157" s="124"/>
      <c r="X157" s="125"/>
      <c r="Y157" s="124"/>
      <c r="Z157" s="125"/>
      <c r="AA157" s="124"/>
      <c r="AB157" s="125"/>
    </row>
    <row r="158" spans="1:28" s="85" customFormat="1" x14ac:dyDescent="0.45">
      <c r="A158" s="124"/>
      <c r="B158" s="125"/>
      <c r="C158" s="124"/>
      <c r="D158" s="125"/>
      <c r="E158" s="124"/>
      <c r="F158" s="125"/>
      <c r="G158" s="124"/>
      <c r="H158" s="125"/>
      <c r="I158" s="124"/>
      <c r="J158" s="125"/>
      <c r="K158" s="124"/>
      <c r="L158" s="125"/>
      <c r="M158" s="122"/>
      <c r="N158" s="123" t="s">
        <v>2728</v>
      </c>
      <c r="O158" s="124"/>
      <c r="P158" s="125"/>
      <c r="Q158" s="124"/>
      <c r="R158" s="125"/>
      <c r="S158" s="124"/>
      <c r="T158" s="125"/>
      <c r="U158" s="124"/>
      <c r="V158" s="125"/>
      <c r="W158" s="124"/>
      <c r="X158" s="125"/>
      <c r="Y158" s="124"/>
      <c r="Z158" s="125"/>
      <c r="AA158" s="124"/>
      <c r="AB158" s="125"/>
    </row>
    <row r="159" spans="1:28" s="85" customFormat="1" x14ac:dyDescent="0.45">
      <c r="A159" s="124"/>
      <c r="B159" s="125"/>
      <c r="C159" s="124"/>
      <c r="D159" s="125"/>
      <c r="E159" s="124"/>
      <c r="F159" s="125"/>
      <c r="G159" s="124"/>
      <c r="H159" s="125"/>
      <c r="I159" s="124"/>
      <c r="J159" s="125"/>
      <c r="K159" s="124"/>
      <c r="L159" s="125"/>
      <c r="M159" s="122"/>
      <c r="N159" s="123" t="s">
        <v>2742</v>
      </c>
      <c r="O159" s="124"/>
      <c r="P159" s="125"/>
      <c r="Q159" s="124"/>
      <c r="R159" s="125"/>
      <c r="S159" s="124"/>
      <c r="T159" s="125"/>
      <c r="U159" s="124"/>
      <c r="V159" s="125"/>
      <c r="W159" s="124"/>
      <c r="X159" s="125"/>
      <c r="Y159" s="124"/>
      <c r="Z159" s="125"/>
      <c r="AA159" s="124"/>
      <c r="AB159" s="125"/>
    </row>
    <row r="160" spans="1:28" s="85" customFormat="1" x14ac:dyDescent="0.45">
      <c r="A160" s="124"/>
      <c r="B160" s="125"/>
      <c r="C160" s="124"/>
      <c r="D160" s="125"/>
      <c r="E160" s="124"/>
      <c r="F160" s="125"/>
      <c r="G160" s="124"/>
      <c r="H160" s="125"/>
      <c r="I160" s="124"/>
      <c r="J160" s="125"/>
      <c r="K160" s="124"/>
      <c r="L160" s="125"/>
      <c r="M160" s="122"/>
      <c r="N160" s="123" t="s">
        <v>2755</v>
      </c>
      <c r="O160" s="124"/>
      <c r="P160" s="125"/>
      <c r="Q160" s="124"/>
      <c r="R160" s="125"/>
      <c r="S160" s="124"/>
      <c r="T160" s="125"/>
      <c r="U160" s="124"/>
      <c r="V160" s="125"/>
      <c r="W160" s="124"/>
      <c r="X160" s="125"/>
      <c r="Y160" s="124"/>
      <c r="Z160" s="125"/>
      <c r="AA160" s="124"/>
      <c r="AB160" s="125"/>
    </row>
    <row r="161" spans="1:28" s="85" customFormat="1" x14ac:dyDescent="0.45">
      <c r="A161" s="124"/>
      <c r="B161" s="125"/>
      <c r="C161" s="124"/>
      <c r="D161" s="125"/>
      <c r="E161" s="124"/>
      <c r="F161" s="125"/>
      <c r="G161" s="124"/>
      <c r="H161" s="125"/>
      <c r="I161" s="124"/>
      <c r="J161" s="125"/>
      <c r="K161" s="124"/>
      <c r="L161" s="125"/>
      <c r="M161" s="122" t="s">
        <v>2964</v>
      </c>
      <c r="N161" s="123" t="s">
        <v>2965</v>
      </c>
      <c r="O161" s="124"/>
      <c r="P161" s="125"/>
      <c r="Q161" s="124"/>
      <c r="R161" s="125"/>
      <c r="S161" s="124"/>
      <c r="T161" s="125"/>
      <c r="U161" s="124"/>
      <c r="V161" s="125"/>
      <c r="W161" s="124"/>
      <c r="X161" s="125"/>
      <c r="Y161" s="124"/>
      <c r="Z161" s="125"/>
      <c r="AA161" s="124"/>
      <c r="AB161" s="125"/>
    </row>
    <row r="162" spans="1:28" s="85" customFormat="1" x14ac:dyDescent="0.45">
      <c r="A162" s="124"/>
      <c r="B162" s="125"/>
      <c r="C162" s="124"/>
      <c r="D162" s="125"/>
      <c r="E162" s="124"/>
      <c r="F162" s="125"/>
      <c r="G162" s="124"/>
      <c r="H162" s="125"/>
      <c r="I162" s="124"/>
      <c r="J162" s="125"/>
      <c r="K162" s="124"/>
      <c r="L162" s="125"/>
      <c r="M162" s="122"/>
      <c r="N162" s="123" t="s">
        <v>2970</v>
      </c>
      <c r="O162" s="124"/>
      <c r="P162" s="125"/>
      <c r="Q162" s="124"/>
      <c r="R162" s="125"/>
      <c r="S162" s="124"/>
      <c r="T162" s="125"/>
      <c r="U162" s="124"/>
      <c r="V162" s="125"/>
      <c r="W162" s="124"/>
      <c r="X162" s="125"/>
      <c r="Y162" s="124"/>
      <c r="Z162" s="125"/>
      <c r="AA162" s="124"/>
      <c r="AB162" s="125"/>
    </row>
    <row r="163" spans="1:28" s="85" customFormat="1" x14ac:dyDescent="0.45">
      <c r="A163" s="124"/>
      <c r="B163" s="125"/>
      <c r="C163" s="124"/>
      <c r="D163" s="125"/>
      <c r="E163" s="124"/>
      <c r="F163" s="125"/>
      <c r="G163" s="124"/>
      <c r="H163" s="125"/>
      <c r="I163" s="124"/>
      <c r="J163" s="125"/>
      <c r="K163" s="124"/>
      <c r="L163" s="125"/>
      <c r="M163" s="122"/>
      <c r="N163" s="123" t="s">
        <v>2975</v>
      </c>
      <c r="O163" s="124"/>
      <c r="P163" s="125"/>
      <c r="Q163" s="124"/>
      <c r="R163" s="125"/>
      <c r="S163" s="124"/>
      <c r="T163" s="125"/>
      <c r="U163" s="124"/>
      <c r="V163" s="125"/>
      <c r="W163" s="124"/>
      <c r="X163" s="125"/>
      <c r="Y163" s="124"/>
      <c r="Z163" s="125"/>
      <c r="AA163" s="124"/>
      <c r="AB163" s="125"/>
    </row>
    <row r="164" spans="1:28" s="85" customFormat="1" x14ac:dyDescent="0.45">
      <c r="A164" s="124"/>
      <c r="B164" s="125"/>
      <c r="C164" s="124"/>
      <c r="D164" s="125"/>
      <c r="E164" s="124"/>
      <c r="F164" s="125"/>
      <c r="G164" s="124"/>
      <c r="H164" s="125"/>
      <c r="I164" s="124"/>
      <c r="J164" s="125"/>
      <c r="K164" s="124"/>
      <c r="L164" s="125"/>
      <c r="M164" s="122" t="s">
        <v>3129</v>
      </c>
      <c r="N164" s="123" t="s">
        <v>3130</v>
      </c>
      <c r="O164" s="124"/>
      <c r="P164" s="125"/>
      <c r="Q164" s="124"/>
      <c r="R164" s="125"/>
      <c r="S164" s="124"/>
      <c r="T164" s="125"/>
      <c r="U164" s="124"/>
      <c r="V164" s="125"/>
      <c r="W164" s="124"/>
      <c r="X164" s="125"/>
      <c r="Y164" s="124"/>
      <c r="Z164" s="125"/>
      <c r="AA164" s="124"/>
      <c r="AB164" s="125"/>
    </row>
    <row r="165" spans="1:28" s="85" customFormat="1" x14ac:dyDescent="0.45">
      <c r="A165" s="124"/>
      <c r="B165" s="125"/>
      <c r="C165" s="124"/>
      <c r="D165" s="125"/>
      <c r="E165" s="124"/>
      <c r="F165" s="125"/>
      <c r="G165" s="124"/>
      <c r="H165" s="125"/>
      <c r="I165" s="124"/>
      <c r="J165" s="125"/>
      <c r="K165" s="124"/>
      <c r="L165" s="125"/>
      <c r="M165" s="122"/>
      <c r="N165" s="123" t="s">
        <v>3131</v>
      </c>
      <c r="O165" s="124"/>
      <c r="P165" s="125"/>
      <c r="Q165" s="124"/>
      <c r="R165" s="125"/>
      <c r="S165" s="124"/>
      <c r="T165" s="125"/>
      <c r="U165" s="124"/>
      <c r="V165" s="125"/>
      <c r="W165" s="124"/>
      <c r="X165" s="125"/>
      <c r="Y165" s="124"/>
      <c r="Z165" s="125"/>
      <c r="AA165" s="124"/>
      <c r="AB165" s="125"/>
    </row>
    <row r="166" spans="1:28" s="85" customFormat="1" x14ac:dyDescent="0.45">
      <c r="A166" s="124"/>
      <c r="B166" s="125"/>
      <c r="C166" s="124"/>
      <c r="D166" s="125"/>
      <c r="E166" s="124"/>
      <c r="F166" s="125"/>
      <c r="G166" s="124"/>
      <c r="H166" s="125"/>
      <c r="I166" s="124"/>
      <c r="J166" s="125"/>
      <c r="K166" s="124"/>
      <c r="L166" s="125"/>
      <c r="M166" s="122" t="s">
        <v>3132</v>
      </c>
      <c r="N166" s="123"/>
      <c r="O166" s="124"/>
      <c r="P166" s="125"/>
      <c r="Q166" s="124"/>
      <c r="R166" s="125"/>
      <c r="S166" s="124"/>
      <c r="T166" s="125"/>
      <c r="U166" s="124"/>
      <c r="V166" s="125"/>
      <c r="W166" s="124"/>
      <c r="X166" s="125"/>
      <c r="Y166" s="124"/>
      <c r="Z166" s="125"/>
      <c r="AA166" s="124"/>
      <c r="AB166" s="125"/>
    </row>
    <row r="167" spans="1:28" s="85" customFormat="1" x14ac:dyDescent="0.45">
      <c r="A167" s="124"/>
      <c r="B167" s="125"/>
      <c r="C167" s="124"/>
      <c r="D167" s="125"/>
      <c r="E167" s="124"/>
      <c r="F167" s="125"/>
      <c r="G167" s="124"/>
      <c r="H167" s="125"/>
      <c r="I167" s="124"/>
      <c r="J167" s="125"/>
      <c r="K167" s="124"/>
      <c r="L167" s="125"/>
      <c r="M167" s="122"/>
      <c r="N167" s="123"/>
      <c r="O167" s="124"/>
      <c r="P167" s="125"/>
      <c r="Q167" s="124"/>
      <c r="R167" s="125"/>
      <c r="S167" s="124"/>
      <c r="T167" s="125"/>
      <c r="U167" s="124"/>
      <c r="V167" s="125"/>
      <c r="W167" s="124"/>
      <c r="X167" s="125"/>
      <c r="Y167" s="124"/>
      <c r="Z167" s="125"/>
      <c r="AA167" s="124"/>
      <c r="AB167" s="125"/>
    </row>
    <row r="168" spans="1:28" s="85" customFormat="1" x14ac:dyDescent="0.45">
      <c r="A168" s="124"/>
      <c r="B168" s="125"/>
      <c r="C168" s="124"/>
      <c r="D168" s="125"/>
      <c r="E168" s="124"/>
      <c r="F168" s="125"/>
      <c r="G168" s="124"/>
      <c r="H168" s="125"/>
      <c r="I168" s="124"/>
      <c r="J168" s="125"/>
      <c r="K168" s="124"/>
      <c r="L168" s="125"/>
      <c r="M168" s="122"/>
      <c r="N168" s="123"/>
      <c r="O168" s="124"/>
      <c r="P168" s="125"/>
      <c r="Q168" s="124"/>
      <c r="R168" s="125"/>
      <c r="S168" s="124"/>
      <c r="T168" s="125"/>
      <c r="U168" s="124"/>
      <c r="V168" s="125"/>
      <c r="W168" s="124"/>
      <c r="X168" s="125"/>
      <c r="Y168" s="124"/>
      <c r="Z168" s="125"/>
      <c r="AA168" s="124"/>
      <c r="AB168" s="125"/>
    </row>
    <row r="169" spans="1:28" s="85" customFormat="1" x14ac:dyDescent="0.45">
      <c r="A169" s="126"/>
      <c r="B169" s="127"/>
      <c r="C169" s="126"/>
      <c r="D169" s="127"/>
      <c r="E169" s="126"/>
      <c r="F169" s="127"/>
      <c r="G169" s="126"/>
      <c r="H169" s="127"/>
      <c r="I169" s="126"/>
      <c r="J169" s="127"/>
      <c r="K169" s="126"/>
      <c r="L169" s="127"/>
      <c r="M169" s="129"/>
      <c r="N169" s="127"/>
      <c r="O169" s="126"/>
      <c r="P169" s="127"/>
      <c r="Q169" s="126"/>
      <c r="R169" s="127"/>
      <c r="S169" s="126"/>
      <c r="T169" s="127"/>
      <c r="U169" s="126"/>
      <c r="V169" s="127"/>
      <c r="W169" s="126"/>
      <c r="X169" s="127"/>
      <c r="Y169" s="126"/>
      <c r="Z169" s="127"/>
      <c r="AA169" s="126"/>
      <c r="AB169" s="119"/>
    </row>
    <row r="170" spans="1:28" hidden="1" x14ac:dyDescent="0.45">
      <c r="A170" s="17"/>
      <c r="B170" s="16"/>
      <c r="C170" s="17"/>
      <c r="D170" s="16"/>
      <c r="E170" s="17"/>
      <c r="F170" s="16"/>
      <c r="G170" s="17"/>
      <c r="H170" s="16"/>
      <c r="I170" s="17"/>
      <c r="J170" s="16"/>
      <c r="K170" s="17"/>
      <c r="L170" s="16"/>
      <c r="M170" s="14"/>
      <c r="N170" s="15"/>
      <c r="O170" s="17"/>
      <c r="P170" s="16"/>
      <c r="Q170" s="17"/>
      <c r="R170" s="16"/>
      <c r="S170" s="17"/>
      <c r="T170" s="16"/>
      <c r="U170" s="17"/>
      <c r="V170" s="16"/>
      <c r="W170" s="17"/>
      <c r="X170" s="16"/>
      <c r="Y170" s="17"/>
      <c r="Z170" s="16"/>
      <c r="AA170" s="17"/>
      <c r="AB170" s="16"/>
    </row>
    <row r="171" spans="1:28" hidden="1" x14ac:dyDescent="0.45">
      <c r="A171" s="17"/>
      <c r="B171" s="16"/>
      <c r="C171" s="17"/>
      <c r="D171" s="16"/>
      <c r="E171" s="17"/>
      <c r="F171" s="16"/>
      <c r="G171" s="17"/>
      <c r="H171" s="16"/>
      <c r="I171" s="17"/>
      <c r="J171" s="16"/>
      <c r="K171" s="17"/>
      <c r="L171" s="16"/>
      <c r="M171" s="14"/>
      <c r="N171" s="15"/>
      <c r="O171" s="17"/>
      <c r="P171" s="16"/>
      <c r="Q171" s="17"/>
      <c r="R171" s="16"/>
      <c r="S171" s="17"/>
      <c r="T171" s="16"/>
      <c r="U171" s="17"/>
      <c r="V171" s="16"/>
      <c r="W171" s="17"/>
      <c r="X171" s="16"/>
      <c r="Y171" s="17"/>
      <c r="Z171" s="16"/>
      <c r="AA171" s="17"/>
      <c r="AB171" s="16"/>
    </row>
    <row r="172" spans="1:28" hidden="1" x14ac:dyDescent="0.45">
      <c r="A172" s="17"/>
      <c r="B172" s="16"/>
      <c r="C172" s="17"/>
      <c r="D172" s="16"/>
      <c r="E172" s="17"/>
      <c r="F172" s="16"/>
      <c r="G172" s="17"/>
      <c r="H172" s="16"/>
      <c r="I172" s="17"/>
      <c r="J172" s="16"/>
      <c r="K172" s="17"/>
      <c r="L172" s="16"/>
      <c r="M172" s="14"/>
      <c r="N172" s="15"/>
      <c r="O172" s="17"/>
      <c r="P172" s="16"/>
      <c r="Q172" s="17"/>
      <c r="R172" s="16"/>
      <c r="S172" s="17"/>
      <c r="T172" s="16"/>
      <c r="U172" s="17"/>
      <c r="V172" s="16"/>
      <c r="W172" s="17"/>
      <c r="X172" s="16"/>
      <c r="Y172" s="17"/>
      <c r="Z172" s="16"/>
      <c r="AA172" s="17"/>
      <c r="AB172" s="16"/>
    </row>
    <row r="173" spans="1:28" hidden="1" x14ac:dyDescent="0.45">
      <c r="A173" s="17"/>
      <c r="B173" s="16"/>
      <c r="C173" s="17"/>
      <c r="D173" s="16"/>
      <c r="E173" s="17"/>
      <c r="F173" s="16"/>
      <c r="G173" s="17"/>
      <c r="H173" s="16"/>
      <c r="I173" s="17"/>
      <c r="J173" s="16"/>
      <c r="K173" s="17"/>
      <c r="L173" s="16"/>
      <c r="M173" s="14"/>
      <c r="N173" s="15"/>
      <c r="O173" s="17"/>
      <c r="P173" s="16"/>
      <c r="Q173" s="17"/>
      <c r="R173" s="16"/>
      <c r="S173" s="17"/>
      <c r="T173" s="16"/>
      <c r="U173" s="17"/>
      <c r="V173" s="16"/>
      <c r="W173" s="17"/>
      <c r="X173" s="16"/>
      <c r="Y173" s="17"/>
      <c r="Z173" s="16"/>
      <c r="AA173" s="17"/>
      <c r="AB173" s="16"/>
    </row>
    <row r="174" spans="1:28" hidden="1" x14ac:dyDescent="0.45">
      <c r="A174" s="17"/>
      <c r="B174" s="16"/>
      <c r="C174" s="17"/>
      <c r="D174" s="16"/>
      <c r="E174" s="17"/>
      <c r="F174" s="16"/>
      <c r="G174" s="17"/>
      <c r="H174" s="16"/>
      <c r="I174" s="17"/>
      <c r="J174" s="16"/>
      <c r="K174" s="17"/>
      <c r="L174" s="16"/>
      <c r="M174" s="14"/>
      <c r="N174" s="15"/>
      <c r="O174" s="17"/>
      <c r="P174" s="16"/>
      <c r="Q174" s="17"/>
      <c r="R174" s="16"/>
      <c r="S174" s="17"/>
      <c r="T174" s="16"/>
      <c r="U174" s="17"/>
      <c r="V174" s="16"/>
      <c r="W174" s="17"/>
      <c r="X174" s="16"/>
      <c r="Y174" s="17"/>
      <c r="Z174" s="16"/>
      <c r="AA174" s="17"/>
      <c r="AB174" s="16"/>
    </row>
    <row r="175" spans="1:28" hidden="1" x14ac:dyDescent="0.45">
      <c r="A175" s="17"/>
      <c r="B175" s="16"/>
      <c r="C175" s="17"/>
      <c r="D175" s="16"/>
      <c r="E175" s="17"/>
      <c r="F175" s="16"/>
      <c r="G175" s="17"/>
      <c r="H175" s="16"/>
      <c r="I175" s="17"/>
      <c r="J175" s="16"/>
      <c r="K175" s="17"/>
      <c r="L175" s="16"/>
      <c r="M175" s="14"/>
      <c r="N175" s="15"/>
      <c r="O175" s="17"/>
      <c r="P175" s="16"/>
      <c r="Q175" s="17"/>
      <c r="R175" s="16"/>
      <c r="S175" s="17"/>
      <c r="T175" s="16"/>
      <c r="U175" s="17"/>
      <c r="V175" s="16"/>
      <c r="W175" s="17"/>
      <c r="X175" s="16"/>
      <c r="Y175" s="17"/>
      <c r="Z175" s="16"/>
      <c r="AA175" s="17"/>
      <c r="AB175" s="16"/>
    </row>
    <row r="176" spans="1:28" hidden="1" x14ac:dyDescent="0.45">
      <c r="A176" s="17"/>
      <c r="B176" s="16"/>
      <c r="C176" s="17"/>
      <c r="D176" s="16"/>
      <c r="E176" s="17"/>
      <c r="F176" s="16"/>
      <c r="G176" s="17"/>
      <c r="H176" s="16"/>
      <c r="I176" s="17"/>
      <c r="J176" s="16"/>
      <c r="K176" s="17"/>
      <c r="L176" s="16"/>
      <c r="M176" s="14"/>
      <c r="N176" s="15"/>
      <c r="O176" s="17"/>
      <c r="P176" s="16"/>
      <c r="Q176" s="17"/>
      <c r="R176" s="16"/>
      <c r="S176" s="17"/>
      <c r="T176" s="16"/>
      <c r="U176" s="17"/>
      <c r="V176" s="16"/>
      <c r="W176" s="17"/>
      <c r="X176" s="16"/>
      <c r="Y176" s="17"/>
      <c r="Z176" s="16"/>
      <c r="AA176" s="17"/>
      <c r="AB176" s="16"/>
    </row>
  </sheetData>
  <pageMargins left="0.7" right="0.7" top="0.75" bottom="0.75" header="0.3" footer="0.3"/>
  <pageSetup orientation="portrait" horizontalDpi="4294967295" verticalDpi="4294967295"/>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 id="{E3E27139-EDFB-474E-965C-F245286B74CD}">
            <xm:f>ISNUMBER(MATCH(A2,'Step 5'!$K$16:$K$1001,0))</xm:f>
            <x14:dxf>
              <fill>
                <patternFill>
                  <bgColor theme="9"/>
                </patternFill>
              </fill>
            </x14:dxf>
          </x14:cfRule>
          <xm:sqref>A2:AB176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BB3692E4A55E4A89486DD0AE832C31" ma:contentTypeVersion="16" ma:contentTypeDescription="Create a new document." ma:contentTypeScope="" ma:versionID="286dddbbffcdf8f6fb334d1c6c991cd5">
  <xsd:schema xmlns:xsd="http://www.w3.org/2001/XMLSchema" xmlns:xs="http://www.w3.org/2001/XMLSchema" xmlns:p="http://schemas.microsoft.com/office/2006/metadata/properties" xmlns:ns3="4e5ebd73-6938-4cd5-a0e4-77221b39e53d" xmlns:ns4="71161ca3-f308-4ef1-aa73-73bd45aac265" targetNamespace="http://schemas.microsoft.com/office/2006/metadata/properties" ma:root="true" ma:fieldsID="21cf8ea94d23f617028760089051d5c2" ns3:_="" ns4:_="">
    <xsd:import namespace="4e5ebd73-6938-4cd5-a0e4-77221b39e53d"/>
    <xsd:import namespace="71161ca3-f308-4ef1-aa73-73bd45aac26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ebd73-6938-4cd5-a0e4-77221b39e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61ca3-f308-4ef1-aa73-73bd45aac26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e5ebd73-6938-4cd5-a0e4-77221b39e53d" xsi:nil="true"/>
  </documentManagement>
</p:properties>
</file>

<file path=customXml/item4.xml>�� 
</file>

<file path=customXml/itemProps1.xml><?xml version="1.0" encoding="utf-8"?>
<ds:datastoreItem xmlns:ds="http://schemas.openxmlformats.org/officeDocument/2006/customXml" ds:itemID="{1FA07D13-46E7-4A3B-8774-8FB44930D0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5ebd73-6938-4cd5-a0e4-77221b39e53d"/>
    <ds:schemaRef ds:uri="71161ca3-f308-4ef1-aa73-73bd45aac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A6F0A8-1CF0-48FB-A1B4-EAA3B6784AEA}">
  <ds:schemaRefs>
    <ds:schemaRef ds:uri="http://schemas.microsoft.com/sharepoint/v3/contenttype/forms"/>
  </ds:schemaRefs>
</ds:datastoreItem>
</file>

<file path=customXml/itemProps3.xml><?xml version="1.0" encoding="utf-8"?>
<ds:datastoreItem xmlns:ds="http://schemas.openxmlformats.org/officeDocument/2006/customXml" ds:itemID="{B665DE38-09F9-4F01-AA47-3B28050D0E75}">
  <ds:schemaRefs>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71161ca3-f308-4ef1-aa73-73bd45aac265"/>
    <ds:schemaRef ds:uri="http://purl.org/dc/terms/"/>
    <ds:schemaRef ds:uri="http://schemas.openxmlformats.org/package/2006/metadata/core-properties"/>
    <ds:schemaRef ds:uri="4e5ebd73-6938-4cd5-a0e4-77221b39e53d"/>
    <ds:schemaRef ds:uri="http://purl.org/dc/dcmitype/"/>
  </ds:schemaRefs>
</ds:datastoreItem>
</file>

<file path=customXml/itemProps4.xml><?xml version="1.0" encoding="utf-8"?>
<ds:datastoreItem xmlns:ds="http://schemas.openxmlformats.org/officeDocument/2006/customXml" ds:itemID="{039EF4A6-F709-4AA6-812D-9F1B1A6A6892}">
  <ds:schemaRefs>
    <ds:schemaRef ds:uri="http://schemas.microsoft.com/DataMashup"/>
  </ds:schemaRefs>
</ds:datastoreItem>
</file>

<file path=docMetadata/LabelInfo.xml><?xml version="1.0" encoding="utf-8"?>
<clbl:labelList xmlns:clbl="http://schemas.microsoft.com/office/2020/mipLabelMetadata">
  <clbl:label id="{d4094080-551c-483b-80f9-fd0fa7da24e0}" enabled="1" method="Standard" siteId="{781802be-916f-42df-a204-78a2b314493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25</vt:i4>
      </vt:variant>
    </vt:vector>
  </HeadingPairs>
  <TitlesOfParts>
    <vt:vector size="44" baseType="lpstr">
      <vt:lpstr>Start Here - Overview</vt:lpstr>
      <vt:lpstr>Option 1a </vt:lpstr>
      <vt:lpstr>Consolidated TTPs</vt:lpstr>
      <vt:lpstr>techniques</vt:lpstr>
      <vt:lpstr>Option 1b</vt:lpstr>
      <vt:lpstr>Option 1c</vt:lpstr>
      <vt:lpstr>Option 1d</vt:lpstr>
      <vt:lpstr>Step1-ATT&amp;CK-CurrentCoverage</vt:lpstr>
      <vt:lpstr>Option 2a</vt:lpstr>
      <vt:lpstr>Option 2b</vt:lpstr>
      <vt:lpstr>Option 2c</vt:lpstr>
      <vt:lpstr>Option 2d</vt:lpstr>
      <vt:lpstr>Option 2e</vt:lpstr>
      <vt:lpstr>Option 2f</vt:lpstr>
      <vt:lpstr>Step2-ATT&amp;CK-KeyTTPs</vt:lpstr>
      <vt:lpstr>Step3-ATT&amp;CK-GapinCoverage</vt:lpstr>
      <vt:lpstr>Step 4 </vt:lpstr>
      <vt:lpstr>Step 5</vt:lpstr>
      <vt:lpstr>Step5-ATT&amp;CKMap-RenewedCoverage</vt:lpstr>
      <vt:lpstr>'Start Here - Overview'!Print_Area</vt:lpstr>
      <vt:lpstr>S1a_stat</vt:lpstr>
      <vt:lpstr>S1a_ttps</vt:lpstr>
      <vt:lpstr>S1b_stat</vt:lpstr>
      <vt:lpstr>s1b_ttps</vt:lpstr>
      <vt:lpstr>S1c_stat</vt:lpstr>
      <vt:lpstr>S1c_ttps</vt:lpstr>
      <vt:lpstr>S1d_stat</vt:lpstr>
      <vt:lpstr>S1d_ttps</vt:lpstr>
      <vt:lpstr>S2a_stat</vt:lpstr>
      <vt:lpstr>S2a_ttps</vt:lpstr>
      <vt:lpstr>S2b_stat</vt:lpstr>
      <vt:lpstr>S2b_ttps</vt:lpstr>
      <vt:lpstr>S2c_stat</vt:lpstr>
      <vt:lpstr>S2c_ttps</vt:lpstr>
      <vt:lpstr>S2d_stat</vt:lpstr>
      <vt:lpstr>S2d_ttps</vt:lpstr>
      <vt:lpstr>S2e_stat</vt:lpstr>
      <vt:lpstr>S2e_ttps</vt:lpstr>
      <vt:lpstr>S2f_stats</vt:lpstr>
      <vt:lpstr>S2f_ttps</vt:lpstr>
      <vt:lpstr>S3_ttp_count</vt:lpstr>
      <vt:lpstr>S5_ttps</vt:lpstr>
      <vt:lpstr>Tbl_CurrentCoverage</vt:lpstr>
      <vt:lpstr>Tbl_Step2b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Kashyap, Bharath</dc:creator>
  <cp:lastModifiedBy>Chant, Ben</cp:lastModifiedBy>
  <cp:lastPrinted>2023-10-05T08:19:53Z</cp:lastPrinted>
  <dcterms:created xsi:type="dcterms:W3CDTF">2015-06-05T18:17:20Z</dcterms:created>
  <dcterms:modified xsi:type="dcterms:W3CDTF">2023-12-14T10:56:14Z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4094080-551c-483b-80f9-fd0fa7da24e0_Enabled">
    <vt:lpwstr>true</vt:lpwstr>
  </property>
  <property fmtid="{D5CDD505-2E9C-101B-9397-08002B2CF9AE}" pid="3" name="MSIP_Label_d4094080-551c-483b-80f9-fd0fa7da24e0_SetDate">
    <vt:lpwstr>2023-07-30T10:55:27Z</vt:lpwstr>
  </property>
  <property fmtid="{D5CDD505-2E9C-101B-9397-08002B2CF9AE}" pid="4" name="MSIP_Label_d4094080-551c-483b-80f9-fd0fa7da24e0_Method">
    <vt:lpwstr>Standard</vt:lpwstr>
  </property>
  <property fmtid="{D5CDD505-2E9C-101B-9397-08002B2CF9AE}" pid="5" name="MSIP_Label_d4094080-551c-483b-80f9-fd0fa7da24e0_Name">
    <vt:lpwstr>Restricted</vt:lpwstr>
  </property>
  <property fmtid="{D5CDD505-2E9C-101B-9397-08002B2CF9AE}" pid="6" name="MSIP_Label_d4094080-551c-483b-80f9-fd0fa7da24e0_SiteId">
    <vt:lpwstr>781802be-916f-42df-a204-78a2b3144934</vt:lpwstr>
  </property>
  <property fmtid="{D5CDD505-2E9C-101B-9397-08002B2CF9AE}" pid="7" name="MSIP_Label_d4094080-551c-483b-80f9-fd0fa7da24e0_ActionId">
    <vt:lpwstr>56f84d8c-3c20-4105-b3b9-e72fa47b2f26</vt:lpwstr>
  </property>
  <property fmtid="{D5CDD505-2E9C-101B-9397-08002B2CF9AE}" pid="8" name="MSIP_Label_d4094080-551c-483b-80f9-fd0fa7da24e0_ContentBits">
    <vt:lpwstr>0</vt:lpwstr>
  </property>
  <property fmtid="{D5CDD505-2E9C-101B-9397-08002B2CF9AE}" pid="9" name="ContentTypeId">
    <vt:lpwstr>0x01010035BB3692E4A55E4A89486DD0AE832C31</vt:lpwstr>
  </property>
  <property fmtid="{D5CDD505-2E9C-101B-9397-08002B2CF9AE}" pid="10" name="MediaServiceImageTags">
    <vt:lpwstr/>
  </property>
</Properties>
</file>